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tabRatio="943" firstSheet="16" activeTab="21"/>
  </bookViews>
  <sheets>
    <sheet name="Záradék" sheetId="1" r:id="rId1"/>
    <sheet name="Összesítő" sheetId="2" r:id="rId2"/>
    <sheet name="Felvonulási létesítmények" sheetId="3" r:id="rId3"/>
    <sheet name="Zsaluzás és állványozás" sheetId="4" r:id="rId4"/>
    <sheet name="Költségtérítés tételek" sheetId="5" r:id="rId5"/>
    <sheet name="Irtás, föld- és sziklamunka" sheetId="6" r:id="rId6"/>
    <sheet name="Helyszíni beton és vasbeton mun" sheetId="7" r:id="rId7"/>
    <sheet name="Falazás és egyéb kőműves munkák" sheetId="8" r:id="rId8"/>
    <sheet name="Ácsmunka" sheetId="9" r:id="rId9"/>
    <sheet name="Vakolás és rabicolás" sheetId="10" r:id="rId10"/>
    <sheet name="Szárazépítés" sheetId="11" r:id="rId11"/>
    <sheet name="Tetőfedés" sheetId="12" r:id="rId12"/>
    <sheet name="Aljzatkészítés, hideg- és meleg" sheetId="13" r:id="rId13"/>
    <sheet name="Bádogozás" sheetId="14" r:id="rId14"/>
    <sheet name="Asztalosszerkezetek elhelyezése" sheetId="15" r:id="rId15"/>
    <sheet name="Felületképzés (festés, mázolás," sheetId="16" r:id="rId16"/>
    <sheet name="Szigetelés" sheetId="17" r:id="rId17"/>
    <sheet name="Elektromos energia ellátás, vil" sheetId="18" r:id="rId18"/>
    <sheet name="Megújuló energiahasznosító bere" sheetId="19" r:id="rId19"/>
    <sheet name="Épületgépészeti csővezeték  (2" sheetId="20" r:id="rId20"/>
    <sheet name="Épületgépészeti szerelvénye (2" sheetId="21" r:id="rId21"/>
    <sheet name="Épületgépészeti szerelvények és" sheetId="22" r:id="rId22"/>
  </sheets>
  <definedNames>
    <definedName name="_xlnm.Print_Area" localSheetId="17">'Elektromos energia ellátás, vil'!$A$1:$G$115</definedName>
    <definedName name="_xlnm.Print_Area" localSheetId="20">'Épületgépészeti szerelvénye (2'!$A$1:$G$51</definedName>
    <definedName name="_xlnm.Print_Area" localSheetId="4">'Költségtérítés tételek'!$A$1:$G$6</definedName>
  </definedNames>
  <calcPr fullCalcOnLoad="1"/>
</workbook>
</file>

<file path=xl/sharedStrings.xml><?xml version="1.0" encoding="utf-8"?>
<sst xmlns="http://schemas.openxmlformats.org/spreadsheetml/2006/main" count="757" uniqueCount="429">
  <si>
    <t>Munkanem megnevezése</t>
  </si>
  <si>
    <t>Összege</t>
  </si>
  <si>
    <t>Ssz.</t>
  </si>
  <si>
    <t>Tételszám</t>
  </si>
  <si>
    <t>Tétel szövege</t>
  </si>
  <si>
    <t>Menny.</t>
  </si>
  <si>
    <t>Egység</t>
  </si>
  <si>
    <t>Egységár</t>
  </si>
  <si>
    <t>Összesen</t>
  </si>
  <si>
    <t>készlet</t>
  </si>
  <si>
    <t>Vízóraakna szerelvényeinek szerelése, DN 50</t>
  </si>
  <si>
    <t>db</t>
  </si>
  <si>
    <t>Felvonulási csatlakozóhely főkapcsolóval világítási és erőátviteli mérőhely részére</t>
  </si>
  <si>
    <t>Mobil WC bérleti díj elszámolása, szállítással, heti karbantartással Mobil W.C. bérleti díj/hó</t>
  </si>
  <si>
    <t>m</t>
  </si>
  <si>
    <t>Ideiglenes kerítés, mobil kerítés elhelyezése (tartozékok külön tételben) STEELVENT ST11/11 csőkeretes előhorganyzott mobilkerítés, szélesség: 3500 mm, magasság: 2000 mm, huzalátmérő: 3,5 mm, hálóosztás: 100x300 mm</t>
  </si>
  <si>
    <t>egys</t>
  </si>
  <si>
    <t>Munkaterület őrző-védő szolgáltatás költsége</t>
  </si>
  <si>
    <t>Munkanem összesen:</t>
  </si>
  <si>
    <r>
      <t>Konténer bérleti díj elszámolása, raktár konténer, 10,00 m</t>
    </r>
    <r>
      <rPr>
        <vertAlign val="superscript"/>
        <sz val="10"/>
        <color indexed="8"/>
        <rFont val="Times New Roman CE"/>
        <family val="0"/>
      </rPr>
      <t>2</t>
    </r>
    <r>
      <rPr>
        <sz val="10"/>
        <color indexed="8"/>
        <rFont val="Times New Roman CE"/>
        <family val="0"/>
      </rPr>
      <t xml:space="preserve"> alapterületig Raktár konténer, 10,00 m</t>
    </r>
    <r>
      <rPr>
        <vertAlign val="superscript"/>
        <sz val="10"/>
        <color indexed="8"/>
        <rFont val="Times New Roman CE"/>
        <family val="0"/>
      </rPr>
      <t>2</t>
    </r>
    <r>
      <rPr>
        <sz val="10"/>
        <color indexed="8"/>
        <rFont val="Times New Roman CE"/>
        <family val="0"/>
      </rPr>
      <t>-ig, bérleti díj/hó</t>
    </r>
  </si>
  <si>
    <t>Felvonulási létesítmények</t>
  </si>
  <si>
    <t>m2</t>
  </si>
  <si>
    <t>Védőtető készítése, homlokzati keretállványra KRAUSE védőtető készítése homlokzati keretállványra</t>
  </si>
  <si>
    <t>Védőfüggöny szerelése állványszerkezetre, műanyag hálóból</t>
  </si>
  <si>
    <r>
      <t>Homlokzati keretállványok, fém keretvázból, szintenkénti pallóterítéssel, korláttal, lábdeszkával, 0,75-1,20 m padlószélességgel, munkapadló távolság 2,50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6,00 m munkapadló magasságig KRAUSE Stabilo homlokzati keretállvány 0,75 m padlószélességgel, 6,00 m munkapadló magasságig</t>
    </r>
  </si>
  <si>
    <r>
      <t>Bakállvány készítése pallóterítéssel, vasbakból, 2,00 kN/m</t>
    </r>
    <r>
      <rPr>
        <vertAlign val="superscript"/>
        <sz val="10"/>
        <color indexed="8"/>
        <rFont val="Times New Roman CE"/>
        <family val="0"/>
      </rPr>
      <t>2</t>
    </r>
    <r>
      <rPr>
        <sz val="10"/>
        <color indexed="8"/>
        <rFont val="Times New Roman CE"/>
        <family val="0"/>
      </rPr>
      <t xml:space="preserve"> terhelhetőséggel, 1,50-4,00 m magasság között</t>
    </r>
  </si>
  <si>
    <t>Zsaluzás és állványozás</t>
  </si>
  <si>
    <t>Általános teendők befejezés szakaszában, megvalósulási tervdokumentáció elkészítése</t>
  </si>
  <si>
    <t>Építmények átadás előtti utolsó takarítása (pipere)</t>
  </si>
  <si>
    <t>Költségtérítés tételek</t>
  </si>
  <si>
    <t>m3</t>
  </si>
  <si>
    <t>Munkahelyi depóniából építési törmelék konténerbe rakása,  kézi erővel, önálló munka esetén elszámolva, konténer szállítás nélkül</t>
  </si>
  <si>
    <t>Bontott nyílászárók szállítóeszközre rakása, elszállítása, lerakása, lerakóhelyi díjjal</t>
  </si>
  <si>
    <t>Azbeszttartalmú bontott hullámpala  elszállítása és megsemmisítése</t>
  </si>
  <si>
    <r>
      <t>Építési törmelék konténeres elszállítása, lerakása, lerakóhelyi díjjal, 5,0 m</t>
    </r>
    <r>
      <rPr>
        <vertAlign val="superscript"/>
        <sz val="10"/>
        <color indexed="8"/>
        <rFont val="Times New Roman CE"/>
        <family val="0"/>
      </rPr>
      <t>3</t>
    </r>
    <r>
      <rPr>
        <sz val="10"/>
        <color indexed="8"/>
        <rFont val="Times New Roman CE"/>
        <family val="0"/>
      </rPr>
      <t>-es konténerbe</t>
    </r>
  </si>
  <si>
    <t>Irtás, föld- és sziklamunka</t>
  </si>
  <si>
    <r>
      <t>Betonaljzatok és betonanyagú burkolatok foltszerű felvésése, javítása, aljzatbeton javítása kavicsbetonból 6 cm vastagságban, fasimítóval eldolgozva C20/25 - X0b(H) kissé képlékeny kavicsbeton keverék CEM 52,5 pc. D</t>
    </r>
    <r>
      <rPr>
        <vertAlign val="subscript"/>
        <sz val="10"/>
        <color indexed="8"/>
        <rFont val="Times New Roman CE"/>
        <family val="0"/>
      </rPr>
      <t>max</t>
    </r>
    <r>
      <rPr>
        <sz val="10"/>
        <color indexed="8"/>
        <rFont val="Times New Roman CE"/>
        <family val="0"/>
      </rPr>
      <t xml:space="preserve"> = 32 mm, m = 7,1 finomsági modulussal</t>
    </r>
  </si>
  <si>
    <r>
      <t>Betonajárda felvésése, javítása, kavicsbetonból 10 cm vastagságban, vassimítóval simítva C20/25 - X0b(H) kissé képlékeny kavicsbeton keverék CEM 52,5 pc. D</t>
    </r>
    <r>
      <rPr>
        <vertAlign val="subscript"/>
        <sz val="10"/>
        <color indexed="8"/>
        <rFont val="Times New Roman CE"/>
        <family val="0"/>
      </rPr>
      <t>max</t>
    </r>
    <r>
      <rPr>
        <sz val="10"/>
        <color indexed="8"/>
        <rFont val="Times New Roman CE"/>
        <family val="0"/>
      </rPr>
      <t xml:space="preserve"> = 32 mm, m = 7,1 finomsági modulussal, lábazati fal alá levezetett hőszigetelés részére</t>
    </r>
  </si>
  <si>
    <t>Helyszíni beton és vasbeton munkák</t>
  </si>
  <si>
    <t>Központi fűtésszereléshez kapcsolódó munka: fal és födémáttörés helyreállítási munkával</t>
  </si>
  <si>
    <t>Villamos szereléshez kapcsolódó munka: fal és födémáttörés helyreállítási munkával</t>
  </si>
  <si>
    <t>Falazás és egyéb kőműves munkák</t>
  </si>
  <si>
    <t>Szelemenek bontása hullámpalafedésnél</t>
  </si>
  <si>
    <t>Páraáteresztő, vízzáró alátétfólia, alátétfedés, vagy alátétszigetelés terítése 15 cm-es átfedéssel (ellenléc külön tételben számolandó) öntapadó ragasztócsíkkal rögzítve DÖRKEN DELTA MAXX PLUSZ  páraáteresztő alátétfedés öntapadó ragasztósávval, 1,5 m × 50 m</t>
  </si>
  <si>
    <t>Tetőlécezés hornyolt cserépfedés alá Fenyő tetőléc 3-6,5 m 25x50 mm</t>
  </si>
  <si>
    <t>Tetőlécezés tetőfelület ellenlécezésének elkészítése</t>
  </si>
  <si>
    <t>Deszkázás bitumenes zsindely alá</t>
  </si>
  <si>
    <t>Deszkázás oromdeszka nádfedéshez, egymásra szegezve, 20+12 cm szélességig</t>
  </si>
  <si>
    <t>Faanyag gomba és rovarkártevő elleni megelőző, egyidejűleg égéskésleltető védelme mázolási technológiával felhordott anyaggal PYRONATUR faanyag rovar, gomba és tűz elleni védőszer</t>
  </si>
  <si>
    <t>Ereszdeszkázás átalakítása hőszigetelő tábla ereszdeszkázaton való átvezetése miatt</t>
  </si>
  <si>
    <t>Ácsmunka</t>
  </si>
  <si>
    <t>Mélyalapozók, vakolatszilárdítók felhordása, kézi erővel weber.prim 707 mélyalapozó vakolatmegerősítő, Kód: H70705</t>
  </si>
  <si>
    <t>Vékonyvakolat alapozók felhordása, kézi erővel weber.therm primer G700 vékonyvakolat alapozó, Kód: G700</t>
  </si>
  <si>
    <t>Vékonyvakolatok, színvakolatok felhordása alapozott, előkészített felületre, vödrös kiszerelésű anyagból, vizes bázisú, műgyanta kötőanyagú vékonyvakolat készítése, egy rétegben, 1,5-2,5 mm-es szemcsemérettel weber.pas 15 klasszikus vékonyvakolat, finom és gördülőszemcsés, Kód: R972, 1. színcsoport</t>
  </si>
  <si>
    <t>Lábazati vakolatok; díszítő és lábazati műgyantás kötőanyagú vakolatréteg felhordása, kézi erővel, vödrös kiszerelésű anyagból weber.pas marmolit színes diszítő és lábazati vakolat (középszemcsés, 3 mm), Kód: 1040</t>
  </si>
  <si>
    <t>Kültéri vakolóprofilok elhelyezése, utólagos (táblás) hőszigetelő rendszerhez (EPS), polisztirol,PVC,alumínium,rozsdam.acél,horg.acél, üvegszövet, 30 - 160 mm hőszigeteléshez, pozitív sarkokra MASTERPLAST Thermomaster ALU élvédő 10+10 cm üvegszövet hálóval, Cikkszám: 0105-10100000</t>
  </si>
  <si>
    <t>Kültéri vakolóprofilok elhelyezése, utólagos (táblás) hőszigetelő rendszerhez (EPS), rozsdamentes acélból, alumíniumból, PVC-ből, 6 mm vakolat vastagsághoz, vízcseppentő profilok, vízszintes élekhez PROTEKTOR vízcseppentő profil vízszintes élekhez, utólagos hőszigeteléshez 6 mm-es vakolathoz, rozsdamentes acél, Cikkszám: 2154</t>
  </si>
  <si>
    <t>Kültéri vakolóprofilok elhelyezése, PVC-ből, kemény PVC-ből, 9 - 13 mm vakolatvastagsághoz, kávacsatlakozó profil nyílászárókhoz MASTERPLAST Thermomaster W-Prof hálós ablakcsatlakoztató profil, öntapadó szalaggal, Cikkszám: 0112-00250000</t>
  </si>
  <si>
    <t>Kültéri vakolóprofilok elhelyezése, utólagos (táblás) hőszigetelő rendszerhez (EPS), rozsdamentes acélból,alumíniumból, 30 - 160 mm hőszigeteléshez, lábazati indító profilok egyenes falakhoz kültéri lábazati indító profil egyenes falhoz 160 mm utólagos hőszigeteléshez, alumínium</t>
  </si>
  <si>
    <r>
      <t>Üvegszövet háló elhelyezése, függőleges, vízszintes,  ferde vagy íves felületen weber üvegszövet 145 g/m</t>
    </r>
    <r>
      <rPr>
        <vertAlign val="superscript"/>
        <sz val="10"/>
        <color indexed="8"/>
        <rFont val="Times New Roman CE"/>
        <family val="0"/>
      </rPr>
      <t>2</t>
    </r>
    <r>
      <rPr>
        <sz val="10"/>
        <color indexed="8"/>
        <rFont val="Times New Roman CE"/>
        <family val="0"/>
      </rPr>
      <t>, Kód: 9901</t>
    </r>
  </si>
  <si>
    <t>Vakolás és rabicolás</t>
  </si>
  <si>
    <t>Szárazépítés</t>
  </si>
  <si>
    <t>Azbesztmentes hullámlemez fedés bontása (pala, fém, műanyag)</t>
  </si>
  <si>
    <t>Egyszeres fedés húzott, hornyolt tetőcserepekkel, rögzítés nélkül, 25-30° tetőhajlásszög között TONDACH Hornyolt ívesvágású kerámia alapcserép, 21x40 cm, téglavörös</t>
  </si>
  <si>
    <t>Egyszeres húzott, hornyolt  tetőcserép fedésnél, szellőzőcserép elhelyezése TONDACH Hornyolt ívesvágású kerámia szellőzőcserép, 21x40 cm, téglavörös</t>
  </si>
  <si>
    <t>Tetőfedés</t>
  </si>
  <si>
    <t>Padlóburkolat hordozószerkezetének felületelőkészítése beltérben, beton alapfelületen simító felületkiegyenlítés készítése 5 mm átlagos rétegvastagságban weber.rep 752H durva betonkiegyenlítő habarcs, Kód: M736</t>
  </si>
  <si>
    <t>Padlóburkolat készítése, beltérben, tégla, beton, vakolt alapfelületen, gres, kőporcelán lappal, kötésben vagy hálósan, 3-5 mm vtg. ragasztóba rakva, 1-10 mm fugaszélességgel, 20x20 - 40x40 cm közötti lapmérettel weber.col Plus D csempe és burkolólap ragasztó, (C2TE) Kód: F622D + weber.color perfect fugázó (CG2 AW) fehér, V01, Kód: 762120501CE</t>
  </si>
  <si>
    <t>Lábazatburkolat készítése, beltérben, gres, kőporcelán lappal, egyenes, egysoros kivitelben, 3-5 mm ragasztóba rakva, 1-10 mm fugaszélességgel, 10 cm magasságig, 20x20 - 40×40 cm közötti lapmérettel weber.col Plus D csempe és burkolólap ragasztó, (C2TE) Kód: F622D + weber.color perfect fugázó (CG2 AW) fehér, V01, Kód: 762120501CE</t>
  </si>
  <si>
    <t>Aljzatkészítés, hideg- és melegburkolatok készítése</t>
  </si>
  <si>
    <t>Függőereszcsatorna bontása, 50 cm kiterített szélességig</t>
  </si>
  <si>
    <t>Lefolyó csatorna bontása 50 cm kiterített szélességig</t>
  </si>
  <si>
    <t>Függőereszcsatorna szerelése, félkörszelvényű, bármilyen kiterített szélességben, horganyzott acéllemezből Függőereszcsatorna Ha 0,55, félkör szelvényű, Ksz: 33 cm</t>
  </si>
  <si>
    <t>Lefolyócső szerelése kör keresztmetszettel, bármilyen kiterített szélességgel, horganyzott acéllemezből Horganyzott lefolyócső Ha 0,55, körszelvényű, Ksz: 33 cm</t>
  </si>
  <si>
    <t>Bádogozás</t>
  </si>
  <si>
    <t>Fa beltéri nyílászárók elhelyezése, előre kihagyott falnyílásba, utólagos elhelyezéssel, tömítés nélkül, (szerelvényezve, finom beállítással), MDF vagy keményhéjszerkezetes ajtó, 6,01-10,00 m kerület között Beltéri kazettás ajtó, tele lemezelt, egyszárnyú, MDF tokkal, 105x210 cm</t>
  </si>
  <si>
    <t>Fa kültéri nyílászárók elhelyezése, hőszigetelt fokozott légzárású bejárati ajtó, előre kihagyott falnyílásba,  utólagos elhelyezéssel (szerelvényezve, finom beállítással), (szerelő- tömítőhab külön tételben) 6,00-10,00 m kerület között Egyszárnyú, fix felülvilágítóval ellátott fokozott hőszigetelésű bejárati ajtó, háromrétegű hőszigetelő üvegezéssel, 4-14-4-14-4 mm rétegfelépítéssel, uw=1,45 W/m2K, lazúros vagy RAL fedő festett, hossztoldott 110 x 215 + 70 cm NM</t>
  </si>
  <si>
    <r>
      <t>m</t>
    </r>
    <r>
      <rPr>
        <vertAlign val="superscript"/>
        <sz val="10"/>
        <color indexed="8"/>
        <rFont val="Times New Roman CE"/>
        <family val="0"/>
      </rPr>
      <t>2</t>
    </r>
  </si>
  <si>
    <r>
      <t>Fa nyílászáró szerkezetek bontása,  ajtó, ablak vagy kapu, 2,00 m</t>
    </r>
    <r>
      <rPr>
        <vertAlign val="superscript"/>
        <sz val="10"/>
        <color indexed="8"/>
        <rFont val="Times New Roman CE"/>
        <family val="0"/>
      </rPr>
      <t>2</t>
    </r>
    <r>
      <rPr>
        <sz val="10"/>
        <color indexed="8"/>
        <rFont val="Times New Roman CE"/>
        <family val="0"/>
      </rPr>
      <t>-ig</t>
    </r>
  </si>
  <si>
    <r>
      <t>Fa nyílászáró szerkezetek bontása,  ajtó, ablak vagy kapu, 2,01-4,00 m</t>
    </r>
    <r>
      <rPr>
        <vertAlign val="superscript"/>
        <sz val="10"/>
        <color indexed="8"/>
        <rFont val="Times New Roman CE"/>
        <family val="0"/>
      </rPr>
      <t>2</t>
    </r>
    <r>
      <rPr>
        <sz val="10"/>
        <color indexed="8"/>
        <rFont val="Times New Roman CE"/>
        <family val="0"/>
      </rPr>
      <t xml:space="preserve"> között</t>
    </r>
  </si>
  <si>
    <r>
      <t>Fa kültéri nyílászárók, hőszigetelt, fokozott légzárású ablak elhelyezése, előre kihagyott falnyílásba, (szerelvényezéssel, illesztéssel), 4,00 m kerületig, bukó-nyíló Egyszárnyú bukó-nyíló ablak, háromrétegű hőszigetelő üvegezéssel, 4-14-4-14-4 mm rétegfelépítéssel uw = 1,15 W/m</t>
    </r>
    <r>
      <rPr>
        <vertAlign val="superscript"/>
        <sz val="10"/>
        <color indexed="8"/>
        <rFont val="Times New Roman CE"/>
        <family val="0"/>
      </rPr>
      <t>2</t>
    </r>
    <r>
      <rPr>
        <sz val="10"/>
        <color indexed="8"/>
        <rFont val="Times New Roman CE"/>
        <family val="0"/>
      </rPr>
      <t>K lazúros vagy RAL fedő festett, hossztoldott 110x60 cm NM</t>
    </r>
  </si>
  <si>
    <r>
      <t>Fa kültéri nyílászárók, hőszigetelt, fokozott légzárású ablak elhelyezése, előre kihagyott falnyílásba, (szerelvényezéssel, illesztéssel), 4,00 m kerület felett, bukó-nyíló Kétszárnyú bukó/bukó-nyíló ablak, háromrétegű hőszigetelő üvegezéssel, 4-14-4-14-4 mm rétegfelépítéssel, uw = 1,15 W/m</t>
    </r>
    <r>
      <rPr>
        <vertAlign val="superscript"/>
        <sz val="10"/>
        <color indexed="8"/>
        <rFont val="Times New Roman CE"/>
        <family val="0"/>
      </rPr>
      <t>2</t>
    </r>
    <r>
      <rPr>
        <sz val="10"/>
        <color indexed="8"/>
        <rFont val="Times New Roman CE"/>
        <family val="0"/>
      </rPr>
      <t>K lazúros vagy RAL fedő festett, hossztoldott 110x150+60 cm NM</t>
    </r>
  </si>
  <si>
    <t>Asztalosszerkezetek elhelyezése</t>
  </si>
  <si>
    <t>Belső festéseknél felület előkészítése, részmunkák; felület glettelése zsákos kiszerelésű anyagból (alapozóval, sarokvédelemmel), bármilyen padozatú helyiségben, vakolt felületen, 1,5 mm vastagságban tagolatlan felületen Rigips Rimano 0-3 belsőtéri nagyszilárdságú glettelő gipsz</t>
  </si>
  <si>
    <t>Normál nem egyenletes nedvszívóképességű ásványi falfelületek alapozása, felületmegerősítése, vizes-diszperziós akril bázisú alapozóval, tagolatlan felületen POLI-FARBE Inntaler diszperziós mélyalapzó</t>
  </si>
  <si>
    <t>Diszperziós festés műanyag bázisú vizes-diszperziós  fehér vagy gyárilag színezett festékkel, új vagy régi lekapart, előkészített alapfelületen, vakolaton, két rétegben, tagolatlan sima felületen Diszperzit belső falfesték, fehér 100, EAN: 5996281027308</t>
  </si>
  <si>
    <t>Diszperziós festések, akril kötőanyagú vizes-diszperziós, fehér vagy színes homlokzatfestés, megfelelően előkészített ásványi alapfelületen vagy meglévő jól tapadó festékrétegen, vakolaton, két rétegben, egy vagy több színben, tagolatlan sima felületen weber N2443 homlokzatfesték, Kód: 2443 alapáras színek</t>
  </si>
  <si>
    <t>Diszperziós festések, akril kötőanyagú vizes-diszperziós, fehér vagy színes homlokzatfestés, megfelelően előkészített ásványi alapfelületen vagy meglévő jól tapadó festékrétegen, beton felületen, két rétegben, egy vagy több színben, tagolatlan sima felületen TAKRIL beton- és lábazatfesték</t>
  </si>
  <si>
    <t>Korróziógátló alapozás cső és regisztercső felületén (NÁ 80-ig), függesztőn és tartóvason, sormosdó állványzaton, műgyanta kötőanyagú, oldószertartalmú festékkel Supralux Koralkyd korroziógátló alapozó, fehér, EAN: 5992459501144</t>
  </si>
  <si>
    <t>Acélfelületek közbenső festése cső és regisztercső felületén (NÁ 80-ig), függesztőn és tartóvason, sormosdó állványzaton műgyanta kötőanyagú, oldószeres festékkel Trinát alapozófesték, fehér 100, EAN: 5995061117031</t>
  </si>
  <si>
    <t>Acélfelületek átvonó festése cső és regisztercső felületén (NÁ 80-ig), függesztőn és tartóvason, sormosdó állványzaton műgyanta kötőanyagú, oldószeres festékkel Supralux Astralin Univerzális magasfényű zománcfesték, fehér, EAN: 5992454787048</t>
  </si>
  <si>
    <t>Belső fafelületek lazúrozása, akrilátlatex bázisú, vízzel hígítható páccal, tagolt felületen Revco Wood-Line falazúr, natúr</t>
  </si>
  <si>
    <t>Külső fafelületek fedőmázolása, vinilkopolimer bázisú bevonóanyaggal, tagolt felületen Supralux Orkán festék, barna, EAN: 5992452535030</t>
  </si>
  <si>
    <t>Külső fafelületek zománclakkozása, vinilkopolimer bázisú bevonóanyaggal, tagolt felületen Supralux Orkán festék, sötétbarna, EAN: 5992452535030</t>
  </si>
  <si>
    <t>Felületképzés (festés, mázolás, tapétázás, korrózióvédelem)</t>
  </si>
  <si>
    <t>Külső fal; Hőszigetelések épületlábazaton vagy koszorún, foltonként ragasztva vagy megtámasztva (rögzítés külön tételben), egy rétegben, extrudált polisztirolhab lemezzel RAVATHERM XPS 300WB (STYROFOAM IB-A) 120 érdesített felületű extrudált polisztirolhab hőszigetelő lemez,120x600x1250mm, Lambda: 0,035 W/mK; RTH300WB120</t>
  </si>
  <si>
    <t>Födém; Padló hőszigetelő anyag elhelyezése, vízszintes felületen, párnafák vagy álpadló tartószerkezet közé, szálas szigetelő anyaggal (üveggyapot, kőzetgyapot) ROCKWOOL Multirock többcélú kőzetgyapot lemez 120 mm</t>
  </si>
  <si>
    <t>Födém; Padló hőszigetelő anyag elhelyezése, vízszintes felületen, párnafák vagy álpadló tartószerkezet közé, szálas szigetelő anyaggal (üveggyapot, kőzetgyapot) ROCKWOOL Multirock többcélú kőzetgyapot lemez 140 mm</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</si>
  <si>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AUSTROTHERM AT H80 homlokzati hőszigetelő lemez,1000x500x160 mm</t>
  </si>
  <si>
    <t>Szigetelések rögzítése; Hőszigetelő táblák pontszerű mechanikai rögzítése, homlokzaton, beton aljzatszerkezethez, műanyag vagy fém beütőszeges/csavaros műanyag beütődübelekkel LB-Knauf műanyag dűbel, fém beütőszeggel, 175 mm, Csz: K00835175</t>
  </si>
  <si>
    <t>Homlokzati tégla és vakolt felületek tisztítása hőszigetelés előtt</t>
  </si>
  <si>
    <t>Homlokzati és tetőfelületen lévő tárgyak (elektromos vezetékek, világítás lámpái,-gyengeáramú eszközök, -feliratok, kábelek és szerelvények, stb.)  le- visszaszerelésének költsége a szükségszerű - utólagos táblás hőszigetelésnek megfelelő - átalakításokkal együtt</t>
  </si>
  <si>
    <t>Szigetelések rögzítése; Hőszigetelő táblák pontszerű mechanikai rögzítése, homlokzaton, fa aljzatszerkezethez, műanyag vagy fém beütőszeges/csavaros műanyag beütődübelekkel LB-Knauf műanyag dűbel, fém beütőszeggel, 215 mm, Csz: K00835215</t>
  </si>
  <si>
    <t>Szigetelés</t>
  </si>
  <si>
    <t>Réz vezeték, Vörösrézcső szerelése, kapilláris, lágy forrasztásos csőkötésekkel, cső elhelyezése idomok nélkül, szakaszos nyomáspróbával, lágy, félkemény vagy kemény kivitelű rézcsőből, DN 15 SUPERSAN lágy vörösrézcső, F22  18 x 1 mm</t>
  </si>
  <si>
    <t>Kétoldalon menetes vagy roppantógyűrűs szerelvény elhelyezése, külső vagy belső menettel, illetve hollandival csatlakoztatva DN 15 gömbcsap, víz- és gázfőcsap MOFÉM AHA Univerzális gömbcsap 1/2" kb. menettel, toldattal, névleges méret 15 mm, sárgaréz, natúr, 16 bar, Kód: 113-0009-00</t>
  </si>
  <si>
    <t>Elektromos melegvíztermelő és tároló berendezés elhelyezése, tartozékokkal, szerelvényekkel, vízoldali bekötéssel, elektromos bekötés nélkül, 20,01 - 80 liter között Energiatakarékos forróvíztároló, H 50 E típus, 50 l</t>
  </si>
  <si>
    <t>Berendezési tárgyak szerelvényeinek felszerelése, kombinált sarokszelep szerelés MOFÉM kombinált sarokszelep 1/2"-3/8"-3/4" csatlakozással, krómozott, Kód: 163-0015-01</t>
  </si>
  <si>
    <t>Összesen:</t>
  </si>
  <si>
    <t>Hegedüs-Apa-Fia Kft.</t>
  </si>
  <si>
    <t>7900 Szigetvár, Turbéki u. 42</t>
  </si>
  <si>
    <t>Asz.:25110728-2-02</t>
  </si>
  <si>
    <t xml:space="preserve">Név :                                  </t>
  </si>
  <si>
    <t xml:space="preserve">                                       </t>
  </si>
  <si>
    <t xml:space="preserve">Magyarlukafa Község Önkormányzata      </t>
  </si>
  <si>
    <t xml:space="preserve">Cím :                                  </t>
  </si>
  <si>
    <t xml:space="preserve">7925 Magyarlukafa Fő u. 47/1.          </t>
  </si>
  <si>
    <t xml:space="preserve">A munka leírása:                       </t>
  </si>
  <si>
    <t xml:space="preserve">Magyarlukafa, Faluház átalakítás, energetikai korszerűsítés                   </t>
  </si>
  <si>
    <t xml:space="preserve">7925 Magyarlukafa Fő u. 47/1. (hrsz.: 90)                                     </t>
  </si>
  <si>
    <t xml:space="preserve">                                                                              </t>
  </si>
  <si>
    <t xml:space="preserve">Készült: ÉNGY 2016/1 alapján                                                  </t>
  </si>
  <si>
    <t>Költségvetés főösszesítő</t>
  </si>
  <si>
    <t>Megnevezés</t>
  </si>
  <si>
    <t>Összeg</t>
  </si>
  <si>
    <t>1. Építmény közvetlen költségei</t>
  </si>
  <si>
    <t>1.2 Építés közvetlen költségei</t>
  </si>
  <si>
    <t>1.3 Közvetlen önköltség összesen</t>
  </si>
  <si>
    <t>2.1 Fedezet vetítési alap</t>
  </si>
  <si>
    <t>2.2 Fedezet 2.1 után</t>
  </si>
  <si>
    <t>3.1 Tartalékkeret vetítési alap</t>
  </si>
  <si>
    <t>3.2 Tartalékkeret</t>
  </si>
  <si>
    <t>4.1 ÁFA vetítési alap</t>
  </si>
  <si>
    <t>4.2 Áfa</t>
  </si>
  <si>
    <t>5.  A munka ára</t>
  </si>
  <si>
    <t>Aláírás</t>
  </si>
  <si>
    <t>12-004-0008423</t>
  </si>
  <si>
    <t>12-005-0008931</t>
  </si>
  <si>
    <t>12-011-2051476</t>
  </si>
  <si>
    <t>12-012-2051485</t>
  </si>
  <si>
    <t>12-021-2051573</t>
  </si>
  <si>
    <t>M12-021-1.1</t>
  </si>
  <si>
    <t>15-012-0012602</t>
  </si>
  <si>
    <t>15-012-0012684</t>
  </si>
  <si>
    <t>15-012-0012776</t>
  </si>
  <si>
    <t>15-012-0012890</t>
  </si>
  <si>
    <t>21-011-0016762</t>
  </si>
  <si>
    <t>21-011-0016825</t>
  </si>
  <si>
    <t>M21-003-5.2.1.3.1</t>
  </si>
  <si>
    <t>M21-011-11.3</t>
  </si>
  <si>
    <t>M21-011-11.3-0000001</t>
  </si>
  <si>
    <t>31-090-0069555</t>
  </si>
  <si>
    <t>M31-090-2.5-0130710</t>
  </si>
  <si>
    <t>M33-091-21.1.1-1110112</t>
  </si>
  <si>
    <t>M33-091-21.1.1-1110113</t>
  </si>
  <si>
    <t>35-000-0108156</t>
  </si>
  <si>
    <t>35-002-2615661</t>
  </si>
  <si>
    <t>Párafékező, párazáró fólia terítése 15 cm-es átfedéssel BACHL tecta-fol párazáró fólia,  50 m</t>
  </si>
  <si>
    <t>35-002-2666892</t>
  </si>
  <si>
    <t>35-003-0108721</t>
  </si>
  <si>
    <t>35-003-0108830</t>
  </si>
  <si>
    <t>35-004-0108943</t>
  </si>
  <si>
    <t>35-004-0108984</t>
  </si>
  <si>
    <t>35-011-0109681</t>
  </si>
  <si>
    <t>M35-080-5.1</t>
  </si>
  <si>
    <t>36-002-0112085</t>
  </si>
  <si>
    <t>36-002-0112170</t>
  </si>
  <si>
    <t>36-005-1238835</t>
  </si>
  <si>
    <t>36-007-0123264</t>
  </si>
  <si>
    <t>36-011-1921791</t>
  </si>
  <si>
    <t>36-011-1238913</t>
  </si>
  <si>
    <t>Üvegszövet háló beágyazása, függőleges, vízszintes,  ferde vagy íves felületen weber.therm retec 700 ragasztó, Kód: M740</t>
  </si>
  <si>
    <t>36-051-2395890</t>
  </si>
  <si>
    <t>36-051-0128394</t>
  </si>
  <si>
    <t>36-051-2395953</t>
  </si>
  <si>
    <t>M36-051-6.2.4-0191870</t>
  </si>
  <si>
    <t>41-000-0197690</t>
  </si>
  <si>
    <t>41-003-0200212</t>
  </si>
  <si>
    <t>41-003-0201115</t>
  </si>
  <si>
    <t>42-011-0224670</t>
  </si>
  <si>
    <t>Padlóburkolat hordozószerkezetének felületelőkészítése beltérben, beton alapfelületen felületelőkészítő alapozó és tapadóhíd felhordása egy rétegben weber.col primer alapozó, Kód: G65020</t>
  </si>
  <si>
    <t>42-011-0224842</t>
  </si>
  <si>
    <t>42-022-2683743</t>
  </si>
  <si>
    <t>42-022-2697746</t>
  </si>
  <si>
    <t>43-000-0330732</t>
  </si>
  <si>
    <t>43-000-0330773</t>
  </si>
  <si>
    <t>43-002-0334520</t>
  </si>
  <si>
    <t>43-002-0336021</t>
  </si>
  <si>
    <t>43-003-0339645</t>
  </si>
  <si>
    <t>Oromszegély szerelése, horganyzott acéllemezből, 33 cm kiterített szélességig LINDAB Seamline FOP szegély tűzihorganyzott acél + Z 275 bevonat, 0,6 mm vtg., kiterített szélesség:25 cm</t>
  </si>
  <si>
    <t>43-003-0341062</t>
  </si>
  <si>
    <t>Falszegély szerelése keményhéjalású tetőhöz, horganyzott acéllemezből, 33 cm kiterített szélességig LINDAB Seamline FOP szegély tűzihorganyzott acél + Z 275 bevonat, 0,6 mm vtg., kiterített szélesség: 25 cm</t>
  </si>
  <si>
    <t>43-003-0345883</t>
  </si>
  <si>
    <t>Ablak- vagy szemöldökpárkány színes műanyagbevonatú horganyzott acéllemezből, 50 cm kiterített szélességig LINDAB Seamline FOP szegély tűzihorganyzott acél + Classic bevonat, standard színben, 0,5 mm vtg., kiterített szélesség: 25 cm</t>
  </si>
  <si>
    <t>44-000-0355513</t>
  </si>
  <si>
    <t>44-000-0355525</t>
  </si>
  <si>
    <t>M44-001-1.1.1.2-0131036</t>
  </si>
  <si>
    <t>M44-001-2.2.1-0000001</t>
  </si>
  <si>
    <t>M44-002-1.3.1.1-0120105</t>
  </si>
  <si>
    <t>M44-002-1.3.2.1-0120125</t>
  </si>
  <si>
    <t>47-000-1589534</t>
  </si>
  <si>
    <t>47-000-0452651</t>
  </si>
  <si>
    <t xml:space="preserve">Fafelületek mázolásának előkészítő és részmunkái; fafelület beeresztő alapozása egy rétegben, félolajjal, tagolt felületen Félolaj </t>
  </si>
  <si>
    <t>47-0103626546</t>
  </si>
  <si>
    <t>47-011-0456350</t>
  </si>
  <si>
    <t>47-013-0475454</t>
  </si>
  <si>
    <t>47-013-0477970</t>
  </si>
  <si>
    <t>47-021-0484163</t>
  </si>
  <si>
    <t>47-021-0486713</t>
  </si>
  <si>
    <t>47-021-0491142</t>
  </si>
  <si>
    <t>47-031-0497314</t>
  </si>
  <si>
    <t>47-031-0509843</t>
  </si>
  <si>
    <t>47-031-0512972</t>
  </si>
  <si>
    <t>48-007-2430794</t>
  </si>
  <si>
    <t>48-007-0568075</t>
  </si>
  <si>
    <t>48-007-0568080</t>
  </si>
  <si>
    <t>48-010-2309504</t>
  </si>
  <si>
    <t>48-021-1826844</t>
  </si>
  <si>
    <t>M42-091-5.3</t>
  </si>
  <si>
    <t>M48-000-1.1</t>
  </si>
  <si>
    <t>M48-021-1.51.2.1.1</t>
  </si>
  <si>
    <t>Réz vezeték, Vörösrézcső szerelése, kapilláris, lágy forrasztásos csőkötésekkel, csőidomok elhelyezése, három oldalon tokos idomok, DN 25 COMAP 5130 R "T" idom, 28 - 22 - 28 három tokkal</t>
  </si>
  <si>
    <t>Réz vezeték, Vörösrézcső szerelése, kapilláris, lágy forrasztásos csőkötésekkel, csőidomok elhelyezése, három oldalon tokos idomok, DN 25 YORKSHIRE 5130 szűkített " T " idom, 28 - 15 - 28 három tokkal</t>
  </si>
  <si>
    <t>Réz vezeték, Vörösrézcső szerelése, kapilláris, lágy forrasztásos csőkötésekkel, csőidomok elhelyezése, három oldalon tokos idomok, DN 20 COMAP 5130 R "T" idom, 22 - 15 - 18 három tokkal</t>
  </si>
  <si>
    <t>Réz vezeték, Vörösrézcső szerelése, kapilláris, lágy forrasztásos csőkötésekkel, csőidomok elhelyezése, három oldalon tokos idomok, DN 20 YORKSHIRE 5130 szűkített " T " idom, 22 - 15 - 22 három tokkal</t>
  </si>
  <si>
    <t>Réz vezeték, Vörösrézcső szerelése, kapilláris, lágy forrasztásos csőkötésekkel, csőidomok elhelyezése, egy oldalon tokos idomok, DN 25 COMAP 4243g külső menetes csatlakozó, egy tokkal, 28 x 1"</t>
  </si>
  <si>
    <t>Réz vezeték, Vörösrézcső szerelése, kapilláris, lágy forrasztásos csőkötésekkel, csőidomok elhelyezése, egy oldalon tokos idomok, DN 15 COMAP 4243g külső menetes csatlakozó, egy tokkal, 18 x 1/2"</t>
  </si>
  <si>
    <t>Réz vezeték, Vörösrézcső szerelése, kapilláris, lágy forrasztásos csőkötésekkel, csőidomok elhelyezése, egy oldalon tokos idomok, DN 12 COMAP 4243g külső menetes csatlakozó, egy tokkal, 15 x 1/2"</t>
  </si>
  <si>
    <t>Réz vezeték, Vörösrézcső szerelése, kapilláris, lágy forrasztásos csőkötésekkel, cső elhelyezése idomok nélkül, szakaszos nyomáspróbával, lágy, félkemény vagy kemény kivitelű rézcsőből, DN 25 SUPERSAN kemény vörösrézcső, F 29  28 x 1 mm</t>
  </si>
  <si>
    <t>Réz vezeték, Vörösrézcső szerelése, kapilláris, lágy forrasztásos csőkötésekkel, cső elhelyezése idomok nélkül, szakaszos nyomáspróbával, lágy, félkemény vagy kemény kivitelű rézcsőből, DN 20 SUPERSAN lágy vörösrézcső, F22  22 x 1 mm</t>
  </si>
  <si>
    <t>Réz vezeték, Vörösrézcső szerelése, kapilláris, lágy forrasztásos csőkötésekkel, cső elhelyezése idomok nélkül, szakaszos nyomáspróbával, lágy, félkemény vagy kemény kivitelű rézcsőből, DN 12 SUPERSAN lágy vörösrézcső, F22  15 x 1 mm</t>
  </si>
  <si>
    <t>K tétel</t>
  </si>
  <si>
    <t>Rozsdamentes szigetelt szereltkémény vegyestüzelésű kazánhoz NA 180/6 fm.</t>
  </si>
  <si>
    <t>NA 150 füstcsőszett vegyestüzelésű kazánhoz</t>
  </si>
  <si>
    <t>funkcióval, menetes</t>
  </si>
  <si>
    <t>Fűtés-, klíma-, hűtéstechnika nedvestengelyű nagyhatásfokú szabályozott szivattyú, menetes vagy karimás kötéssel, egyes szivattyúk, DN 15-25 Grundfos ALPHA2 25-60 180 1x230V, Szabályozott nedvestengelyű keringetőszivattyú, A-energiaosztály, AUTOADAPT</t>
  </si>
  <si>
    <t>Huzatszabályozó felszerelése Honeywell huzatszabályozó szilárd tüzelésű kazánhoz, cserélhető patron,függ.és vízsz.is beépíth., 3/4", külső menet, 30-90°C, max 115°C, FR124-3/4A</t>
  </si>
  <si>
    <t>5 bar, 70°C Rendelési szám: 16817</t>
  </si>
  <si>
    <t>Zárt tágulási tartály elhelyezése és bekötése (nyomástartó-, gáztalanító és vízutántöltő  berendezések a 82-004-21-es tételtől), fűtési és hűtési rendszerekben, membrános, 2-80 liter között Flamco Flexcon C 80 / 1,5 membrános tágulási tartály "C" 3 ill.</t>
  </si>
  <si>
    <t>Termosztatikus szelepfej felszerelése radiátorszelepre, KLAPP csatlakozóval rögzítve Danfoss termosztatikus fej beépített érzékelővel, 013G2980, RA 2980, 5-26°C</t>
  </si>
  <si>
    <t>Fűtőtest szerelvény elhelyezése külső vagy belső menettel, illetve hollandival csatlakoztatva DN 15 termosztatikus szelep, termosztatikus szelep szett Danfoss sarok kivitelű termosztatikus szeleptest, előbeálítással, 013G0013, RA-N 1/2"</t>
  </si>
  <si>
    <t>Fűtőtest szerelvény elhelyezése külső vagy belső menettel, illetve hollandival csatlakoztatva DN 15 visszatérő elzárószelep Danfoss sarok kivitelű visszatérő csavarzat, beszabályozási, elzárási, ürítés funkcióval, 003L0143, RLV 1/2"</t>
  </si>
  <si>
    <t>víz 0°C-110°C, 1" kb. menettel, Csz.: 1221103</t>
  </si>
  <si>
    <t>Kétoldalon menetes vagy roppantógyűrűs szerelvény elhelyezése, külső vagy belső menettel, illetve hollandival csatlakoztatva DN 25 gömbcsap, víz- és gázfőcsap HERZ gömbcsap elzárókarral MODUL, cafnival, nikkelezett, PTFE és NBR tömítéssel, -10°C-110°C,</t>
  </si>
  <si>
    <t>menet x külső menet 1/2", Csz: 1218011</t>
  </si>
  <si>
    <t>Kétoldalon menetes vagy roppantógyűrűs szerelvény elhelyezése, külső vagy belső menettel, illetve hollandival csatlakoztatva DN 15 gömbcsap, víz- és gázfőcsap HERZ gömbcsap elzárókarral, nikkelezett, PTFE tömítéssel, -30°C-150°C, víz 0°C-110°C, külső</t>
  </si>
  <si>
    <t>szám: 27710</t>
  </si>
  <si>
    <t xml:space="preserve">Egyoldalon menetes szerelvény elhelyezése, külső vagy belső menettel, illetve hollandival csatlakoztatva DN 15 légtelenítőszelep, kifolyó- és locsolószelep, töltőszelep Flamco Flexvent H 1/2" úszós légtelenítő max. 120°C , 10 bar, elzáróelemmel Rendelési </t>
  </si>
  <si>
    <t>Egyoldalon menetes szerelvény elhelyezése, külső vagy belső menettel, illetve hollandival csatlakoztatva DN 15 gömbcsap EFFEBI MINIBALL teljesátömlésű tömlővéges golyóscsap, nikkelezett, PN 10, 90 C fok, bm 1/2" típ. Kód: 1571C804</t>
  </si>
  <si>
    <t>K TÉTEL</t>
  </si>
  <si>
    <t>GreenSys Electric 1kWp napelemes rendszer cseréptetőre kompletten (5kWp teljesítmény építésig), mely tartalmaz 4db Solartehnika 250W napelem modult tetősíkból kiemelt tartószerkezeten, hálózati invertert, szolár kábel szettet és megfelelő keresztmetszetű AC oldali kábelezést védőcsőben ill. kábelcsatornában, szerelvényeket, DC és AC oldali Fatech típusú túláram és túlfeszültség védelmet.</t>
  </si>
  <si>
    <t>75-061-3751762</t>
  </si>
  <si>
    <t>egységár</t>
  </si>
  <si>
    <t>összesen</t>
  </si>
  <si>
    <t>Megújuló energia</t>
  </si>
  <si>
    <t>Épületgépészeti csővezeték szerelése kpf</t>
  </si>
  <si>
    <t>Épületgépészeti szerelvények és berendezések szerelése víz</t>
  </si>
  <si>
    <t>Épületgépészeti szerelvények és berendezések szerelése kpf</t>
  </si>
  <si>
    <t>81-006-0913754</t>
  </si>
  <si>
    <t>81-006-0913771</t>
  </si>
  <si>
    <t>81-006-0913795</t>
  </si>
  <si>
    <t>81-006-1315732</t>
  </si>
  <si>
    <t>81-006-0914146</t>
  </si>
  <si>
    <t>81-006-0914323</t>
  </si>
  <si>
    <t>81-006-0914662</t>
  </si>
  <si>
    <t>81-006-0915996</t>
  </si>
  <si>
    <t>81-006-0916105</t>
  </si>
  <si>
    <t>81-006-0916192</t>
  </si>
  <si>
    <t>81-006-0916352</t>
  </si>
  <si>
    <t>82-001-0931524</t>
  </si>
  <si>
    <t>82-001-3551941</t>
  </si>
  <si>
    <t>82-001-1488045</t>
  </si>
  <si>
    <t>82-001-2873703</t>
  </si>
  <si>
    <t>82-001-0943275</t>
  </si>
  <si>
    <t>82-001-0943716</t>
  </si>
  <si>
    <t>82-001-0945481</t>
  </si>
  <si>
    <t>82-004-0954642</t>
  </si>
  <si>
    <t>82-005-2148286</t>
  </si>
  <si>
    <t>82-008-2022014</t>
  </si>
  <si>
    <t>Acéllemez kompakt lapradiátor elhelyezése, széthordással, tartókkal, bekötéssel, 1 soros, 1600 mm-ig, 600 mm VOGEL &amp; NOOT kompakt lapradiátor 11K típus, 1-soros, konvektorlemezes borítással, 600x 400 mm, fűtőteljesítmény:  388 W</t>
  </si>
  <si>
    <t>82-012-0993755</t>
  </si>
  <si>
    <t>Acéllemez kompakt lapradiátor elhelyezése, széthordással, tartókkal, bekötéssel, 1 soros, 1600 mm-ig, 600 mm VOGEL &amp; NOOT kompakt lapradiátor 11K típus, 1-soros, konvektorlemezes borítással, 600x 600 mm, fűtőteljesítmény:  583 W</t>
  </si>
  <si>
    <t>Acéllemez kompakt lapradiátor elhelyezése, széthordással, tartókkal, bekötéssel, 2 soros, 1600 mm-ig, 500 mm VOGEL &amp; NOOT kompakt lapradiátor 22K típus, 2-soros, 2 konvektorlemez borítással, 500x 800 mm, fűtőteljesítmény: 1280 W</t>
  </si>
  <si>
    <t>82-012-0997096</t>
  </si>
  <si>
    <t>Acéllemez kompakt lapradiátor elhelyezése, széthordással, tartókkal, bekötéssel, 2 soros, 1600 mm-ig, 600 mm VOGEL &amp; NOOT kompakt lapradiátor 22K típus, 2-soros, 2 konvektorlemez borítással, 600x 400 mm, fűtőteljesítmény:  730 W</t>
  </si>
  <si>
    <t>82-012-0997864</t>
  </si>
  <si>
    <t>Acéllemez kompakt lapradiátor elhelyezése, széthordással, tartókkal, bekötéssel, 2 soros, 1600 mm-ig, 600 mm VOGEL &amp; NOOT kompakt lapradiátor 22K típus, 2-soros, 2 konvektorlemez borítással, 600x 800 mm, fűtőteljesítmény: 1461 W</t>
  </si>
  <si>
    <t>82-012-0997903</t>
  </si>
  <si>
    <t>Acéllemez kompakt lapradiátor elhelyezése, széthordással, tartókkal, bekötéssel, 2 soros, 1600 mm-ig, 900 mm VOGEL &amp; NOOT kompakt lapradiátor 22K típus, 2-soros, 2 konvektorlemez borítással, 900x1000 mm, fűtőteljesítmény: 2431 W</t>
  </si>
  <si>
    <t>82-012-0998961</t>
  </si>
  <si>
    <t>Acéllemez kompakt lapradiátor elhelyezése, széthordással, tartókkal, bekötéssel, 2 soros, 1600 mm-ig, 900 mm VOGEL &amp; NOOT kompakt lapradiátor 22K típus, 2-soros, 2 konvektorlemez borítással, 900x1200 mm, fűtőteljesítmény: 2917 W</t>
  </si>
  <si>
    <t>82-012-0998985</t>
  </si>
  <si>
    <t>Acéllemez kompakt lapradiátor elhelyezése, széthordással, tartókkal, bekötéssel, 2 soros, 1600 mm felett, 600 mm VOGEL &amp; NOOT kompakt lapradiátor 22K típus, 2-soros, 2 konvektorlemez borítással, 600x2000 mm, fűtőteljesítmény: 3652 W</t>
  </si>
  <si>
    <t>82-012-1000223</t>
  </si>
  <si>
    <t>82-001-0933633</t>
  </si>
  <si>
    <t>82-004-0952601</t>
  </si>
  <si>
    <t>82-009-2037072</t>
  </si>
  <si>
    <t>21-003-0014722</t>
  </si>
  <si>
    <r>
      <t>Munkaárok földkiemelése közművesített területen, kézi erővel, bármely konzisztenciájú talajban, dúcolás nélkül, 2,0 m</t>
    </r>
    <r>
      <rPr>
        <vertAlign val="superscript"/>
        <sz val="10"/>
        <color indexed="8"/>
        <rFont val="Times New Roman CE"/>
        <family val="0"/>
      </rPr>
      <t>2</t>
    </r>
    <r>
      <rPr>
        <sz val="10"/>
        <color indexed="8"/>
        <rFont val="Times New Roman CE"/>
        <family val="0"/>
      </rPr>
      <t xml:space="preserve"> szelvényig, IV. talajosztály</t>
    </r>
  </si>
  <si>
    <t>mp*</t>
  </si>
  <si>
    <t>Villám és érintésvédelmi mérés és jegyzőkönyv készítése</t>
  </si>
  <si>
    <t>71-013-0819490</t>
  </si>
  <si>
    <t>Villámvédelmi hálózat tartószerkezeteinek szerelése, kúpcserépre rögzíthető bilinccsel OBO vezetéktartó kúpcseréphez, 8/10 mm körvezetőhöz, R.sz.: 5202515</t>
  </si>
  <si>
    <t>71-013-0819810</t>
  </si>
  <si>
    <t>Villámvédelmi hálózat tartószerkezeteinek szerelése, cserép alá akasztható bilinccsel OBO vezetéktartó cserépfedésű tetőhöz, 8/10 mm körvezetőhöz, 280 mm hosszú, R.sz.: 5215587</t>
  </si>
  <si>
    <t>71-013-0819754</t>
  </si>
  <si>
    <t>Villámvédelmi hálózat tartószerkezeteinek szerelése, felfogó- és/vagy levezető faszerkezethez rögzített bilinccsel OBO vezetéktartó, 8/10 mm körvezetőhöz, 150 mm hosszú, becsavarható, R.sz.: 5227151</t>
  </si>
  <si>
    <t>71-013-0819570</t>
  </si>
  <si>
    <t>Érintésvédelmi hálózat tartozékainak szerelése, épületgépészeti csőhálózat földelő kötése Földelő szerelvény   1"</t>
  </si>
  <si>
    <t>71-013-0819432</t>
  </si>
  <si>
    <t>Villám- és érintésvédelmi hálózat tartozékainak szerelése, bádogszegély, esőcsatorna bekötése OBO ereszcsatorna bekötő bilincs, minden peremvastagsághoz, 8/10 mm köracélhoz, R.sz.: 5316014</t>
  </si>
  <si>
    <t>71-013-0818691</t>
  </si>
  <si>
    <t>Villám- és érintésvédelmi hálózat tartozékainak szerelése, mérési hely kialakítása (vizsgáló összekötő) OBO vizsgáló összekötő, 2 csavaros, 8/10-es köracélhoz, R.sz.: 5315506</t>
  </si>
  <si>
    <t>71-013-0818972</t>
  </si>
  <si>
    <t>Villám- és érintésvédelmi hálózat tartozékainak szerelése, védőburkolat elhelyezése 35x35x4 mm L szelvényből 1,5 m hosszú</t>
  </si>
  <si>
    <t>71-013-0818943</t>
  </si>
  <si>
    <t>Villám- és érintésvédelmi hálózat tartozékainak szerelése, földelő rúd vagy cső, 4 m hosszúságig OBO keresztföldelő, 3 m hosszú, 50x50 mm, köracél csatlakozóval, R.sz.: 5003040 és 5304105</t>
  </si>
  <si>
    <t>71-013-0818834</t>
  </si>
  <si>
    <t>Villám- és érintésvédelmi hálózat tartozékainak szerelése, felfogórúd szívócsúccsal OBO 1 m-es acélrúd, 16 mm, köracél csatlakozóval, 101/F-1000, R.sz.: 5424100 és 5304105</t>
  </si>
  <si>
    <t>71-013-0818364</t>
  </si>
  <si>
    <t>Földelővezető elhelyezése meglévő földárokba, köracélból, átmérő: 20 mm-ig Köracél 10 mm</t>
  </si>
  <si>
    <t>71-013-0818202</t>
  </si>
  <si>
    <r>
      <t>Földelő- és/vagy védővezető szerelése, előre elkészített tartószerkezetre, sodronyból vagy köracélból, 300 mm</t>
    </r>
    <r>
      <rPr>
        <vertAlign val="superscript"/>
        <sz val="10"/>
        <color indexed="8"/>
        <rFont val="Times New Roman CE"/>
        <family val="0"/>
      </rPr>
      <t>2</t>
    </r>
    <r>
      <rPr>
        <sz val="10"/>
        <color indexed="8"/>
        <rFont val="Times New Roman CE"/>
        <family val="0"/>
      </rPr>
      <t>-ig (átmérő: 20 mm-ig) OBO horganyzott köracél, 10 mm, RD 10, R.sz.: 5021103</t>
    </r>
  </si>
  <si>
    <t>71-013-0817875</t>
  </si>
  <si>
    <r>
      <t>Villámhárító levezető szerelése, előre elkészített tartószerkezetre, sodronyból, kör- vagy laposacélból, épületszerkezeten kívül, tartóra szerelve, 60 mm</t>
    </r>
    <r>
      <rPr>
        <vertAlign val="superscript"/>
        <sz val="10"/>
        <color indexed="8"/>
        <rFont val="Times New Roman CE"/>
        <family val="0"/>
      </rPr>
      <t>2</t>
    </r>
    <r>
      <rPr>
        <sz val="10"/>
        <color indexed="8"/>
        <rFont val="Times New Roman CE"/>
        <family val="0"/>
      </rPr>
      <t xml:space="preserve"> felett OBO horganyzott köracél, 10 mm, RD 10, R.sz.: 5021103</t>
    </r>
  </si>
  <si>
    <t>71-013-0817226</t>
  </si>
  <si>
    <r>
      <t>Villámhárító felfogóvezető szerelése, előre elkészített tartószerkezetre, sodronyból, kör- vagy laposacélból, meredek tetőn, tartóra szerelve, 60 mm</t>
    </r>
    <r>
      <rPr>
        <vertAlign val="superscript"/>
        <sz val="10"/>
        <color indexed="8"/>
        <rFont val="Times New Roman CE"/>
        <family val="0"/>
      </rPr>
      <t>2</t>
    </r>
    <r>
      <rPr>
        <sz val="10"/>
        <color indexed="8"/>
        <rFont val="Times New Roman CE"/>
        <family val="0"/>
      </rPr>
      <t xml:space="preserve"> felett OBO horganyzott köracél, 10 mm, RD 10, R.sz.: 5021103 Unimax 2 csavaros leágazó szorító (összekötő), 10-95 mm2</t>
    </r>
  </si>
  <si>
    <t>71-013-0816686</t>
  </si>
  <si>
    <t>Villám- és érintésvédelmi hálózatok, túlfeszültség-levezető elhelyezése, kalapsínre szerelhető kivitelben, feszültségmentes kapcsolótérben, hálózatok védelmére, 3 fázisú, 5 vezetős (C fokozat) OBO varisztoros túlfeszültség-levezető, 5 év garanciával, V 20-C/3+, R.sz.: 5094656</t>
  </si>
  <si>
    <t>71-013-0820275</t>
  </si>
  <si>
    <t>Villám- és érintésvédelmi hálózatok, túlfeszültség levezetők és tartozékok elhelyezése, parapet csatornába vagy dugalj mögé szerelhető kivitelben, 1 fázisú, 3 vezetős (D fokozat) OBO parapetcsatornába építhető D-fokozatú túlfeszültség-levezető optikai kijelzővel, 5 év garanciával, ÜSS 45 O, R.sz.: 6117473</t>
  </si>
  <si>
    <t>71-013-0820452</t>
  </si>
  <si>
    <t>Moduláris szakaszoló kapcsolók, váltóérintkezős kapcsolók, átkapcsolók, nyomógombok, nyomókapcsolók, jelzőlámpák elhelyezése, kalapsínre pattintható kivitelben LEGRAND DX3-I terheléskapcsoló 3P 40A (kat.szám:406460)</t>
  </si>
  <si>
    <t>71-006-3639704</t>
  </si>
  <si>
    <t>Áram-védőkapcsolók elhelyezése, váltakozó- és pulzáló egyenáramú kioldásra, gyorskioldással (6...40 ms), 6 kA zárlati szilárdsággal, 2 pólusú LEGRAND RX3 áram-védőkapcsoló 2P 25A A 30MA (kat.szám:402036)</t>
  </si>
  <si>
    <t>71-008-3643403</t>
  </si>
  <si>
    <t>Kismegszakítók és kiegészítők elhelyezése kalapsínes szerelőlapra,"B", "C" és "D" jelleggörbével, 4,5 kA zárlati szilárdsággal, 2 pólusú és 1+N pólusú Schneider Electric Resi9 kismegszakító 2P,16A, C karakterisztika, R: R9F14216</t>
  </si>
  <si>
    <t>71-008-0776600</t>
  </si>
  <si>
    <t>Kismegszakítók és kiegészítők elhelyezése kalapsínes szerelőlapra,"B", "C" és "D" jelleggörbével, 4,5 kA zárlati szilárdsággal, 1 pólusú Schneider Electric Resi9 kismegszakító 1P,16A, B karakterisztika, R: R9F04116</t>
  </si>
  <si>
    <t>71-008-0776396</t>
  </si>
  <si>
    <t>Kismegszakítók és kiegészítők elhelyezése kalapsínes szerelőlapra,"B", "C" és "D" jelleggörbével, 4,5 kA zárlati szilárdsággal, 1 pólusú Schneider Electric Resi9 kismegszakító 1P,10A, B karakterisztika, R: R9F04110</t>
  </si>
  <si>
    <t>71-008-0776384</t>
  </si>
  <si>
    <t>Kismegszakítók és kiegészítők elhelyezése kalapsínes szerelőlapra,"B", "C" és "D" jelleggörbével, 4,5 kA zárlati szilárdsággal, 1 pólusú Schneider Electric Resi9 kismegszakító 1P,6A, B karakterisztika, R: R9F04106</t>
  </si>
  <si>
    <t>71-008-0776372</t>
  </si>
  <si>
    <t>Áramköri kiselosztók falon kívüli elhelyezéssel, kalapsínes szerelőlappal, N- és PE sínnel, max. 63A-ig, IP 30/IP 40 védettséggel, (kismegszakítók, védőkapcsolók, távkapcsolók stb. számára) üresen, kiselosztók 48-72 egység LEGRAND Nedbox ajtó 4s 52m fehér falonkívüli  R: 601209</t>
  </si>
  <si>
    <t>71-009-2518926</t>
  </si>
  <si>
    <t>Fogyasztásmérő szekrények elhelyezése, falon kívül vagy falbasüllyesztve, IP 65 védettséggel, kiegészítők GANZ KK GFM 1530 12 - ÁF Fogyasztói elosztószekrény, 300×150×170 mm</t>
  </si>
  <si>
    <t>71-009-2850454</t>
  </si>
  <si>
    <t>Fogyasztásmérő szekrények elhelyezése, falon kívül vagy falbasüllyesztve, IP 65 védettséggel, háromfázisú mérőkhőz GANZ KK GFM 3060-3 Fm Fogyasztásmérő szekrény 3f mérőhöz 300×600×170 mm</t>
  </si>
  <si>
    <t>71-009-2850391</t>
  </si>
  <si>
    <t>Falon kívüli, vízmentes kültéri lámpák elhelyezése, min. IP 54, LED-es kivitelben V-TAC (HOLUX) VT-8010; 12W / 780lm LED-es burás lámpatest, semlegesfehér (4500K), ovális, fekete, IP66 Csz:4973</t>
  </si>
  <si>
    <t>71-010-3750690</t>
  </si>
  <si>
    <t>Felületre szerelt lámpatest elhelyezése előre elkészített tartószerkezetre, zárt, LED-es kivitelben Life Light Led, Leddiszkont Led panel világítás, 30x120 CM, 45W, 3000 Lum., 4000-6000 K, közép meleg-hideg fehér, IP20. Garancia 3 év! Csz: LLP30X120CM45W4000K/6000K</t>
  </si>
  <si>
    <t>71-010-3867463</t>
  </si>
  <si>
    <t>Felületre szerelt lámpatest elhelyezése előre elkészített tartószerkezetre, zárt, LED-es kivitelben Life Light Led, Leddiszkont Led panel világítás, 60x60 CM, 45W, 3640 Lum., 4000-6000 K, közép meleg-hideg fehér, IP20. Garanacia 3 év! Csz: LLP60X60CM45W4000K/6000K</t>
  </si>
  <si>
    <t>71-010-3867451</t>
  </si>
  <si>
    <t>Felületre szerelt lámpatest elhelyezése előre elkészített tartószerkezetre, zárt, LED-es kivitelben V-TAC (HOLUX) VT-1422 RD; 22W / 1980lm mennyezeti LED-es lámpatest, melegfehér (3000K), átm: 235mm, működtetővel Csz:4817</t>
  </si>
  <si>
    <t>Felületre szerelt lámpatest elhelyezése előre elkészített tartószerkezetre, zárt, LED-es kivitelben V-TAC (HOLUX) VT-1415 RD; 15W / 1350lm mennyezeti LED-es lámpatest, semlegesfehér (4500K), átm: 175mm, működtetővel Csz:4810</t>
  </si>
  <si>
    <t>Áramköri kiselosztók falon kívüli elhelyezéssel, kalapsínes szerelőlappal, N- és PE sínnel, max. 63A-ig, IP 30/IP 40 védettséggel, (kismegszakítók, védőkapcsolók, távkapcsolók stb. számára) üresen, kiselosztók 48-72 egység LEGRAND Nedbox falonkívüli 4s 52m kiselosztó R: 601204</t>
  </si>
  <si>
    <t>71-009-0785154</t>
  </si>
  <si>
    <t>Komplett világítási  és telekommunikációs szerelvények, Falonkívüli mozgásérzékelős kapcsoló elhelyezése VI-KO IRENA falon kívüli állítható mozgásérzékelő, 180°-os, 12 m hatótáv., fehér, IP44, Csz: VT-277W</t>
  </si>
  <si>
    <t>71-005-2644083</t>
  </si>
  <si>
    <t>Komplett világítási  és telekommunikációs szerelvények, Csatlakozóaljzat elhelyezése, előre elkészített tartószerkezetre, falon kívül, 16A, földelt, hármas csatlakozóaljzat LEGRAND Forix IP20 fk 3x2P+F aljzat, 16 A, gyv, 45°-ban elforgatott betéttárcsa, fehér (kat.szám:782418)</t>
  </si>
  <si>
    <t>71-005-3636443</t>
  </si>
  <si>
    <t>Komplett világítási  és telekommunikációs szerelvények, Csatlakozóaljzat elhelyezése, előre elkészített tartószerkezetre, falon kívül, 16A, földelt, egyes csatlakozóaljzat (2P+F) LEGRAND Forix IP44 fk 2P+F földelt csatlakozóaljzat, 16A, csapófedéllel, gyv, fehér (kat.szám:782373)</t>
  </si>
  <si>
    <t>71-005-3636363</t>
  </si>
  <si>
    <t>Komplett világítási  és telekommunikációs szerelvények, Fali kapcsolók elhelyezése, előre elkészített tartószerkezetre, falon kívüli, 10A kétpólusú kapcsoló vízmentes IP 44, IP 55 LEGRAND Forix IP44 falon kívüli kétpólusú kapcsoló 10 AX - 250 V~ fehér (kat.szám:782366)</t>
  </si>
  <si>
    <t>71-005-3636971</t>
  </si>
  <si>
    <t>Komplett világítási  és telekommunikációs szerelvények, Fali kapcsolók elhelyezése, előre elkészített tartószerkezetre, falon kívüli, 10A egypólusú kapcsoló vízmentes IP 44, IP 54, IP 55 LEGRAND Forix IP44 falon kívüli egypólusú nyomó 6 A - 250 V~ fehér (kat.szám:782364)</t>
  </si>
  <si>
    <t>Vezetékösszekötők elhelyezése</t>
  </si>
  <si>
    <t>71-003-1698391</t>
  </si>
  <si>
    <r>
      <t>Kábelszerű vezeték elhelyezése előre elkészített tartószerkezetre, 1-12 erű rézvezetővel, elágazó dobozokkal és kötésekkel, szigetelési elenállás méréssel, a szerelvényekhez csatlakozó vezetékvégek bekötése nélkül, keresztmetszet: 10 mm</t>
    </r>
    <r>
      <rPr>
        <vertAlign val="superscript"/>
        <sz val="10"/>
        <color indexed="8"/>
        <rFont val="Times New Roman CE"/>
        <family val="0"/>
      </rPr>
      <t>2</t>
    </r>
    <r>
      <rPr>
        <sz val="10"/>
        <color indexed="8"/>
        <rFont val="Times New Roman CE"/>
        <family val="0"/>
      </rPr>
      <t xml:space="preserve"> PannonCom-Kábel NYM 300/500V 5x10 mm</t>
    </r>
    <r>
      <rPr>
        <vertAlign val="superscript"/>
        <sz val="10"/>
        <color indexed="8"/>
        <rFont val="Times New Roman CE"/>
        <family val="0"/>
      </rPr>
      <t>2</t>
    </r>
    <r>
      <rPr>
        <sz val="10"/>
        <color indexed="8"/>
        <rFont val="Times New Roman CE"/>
        <family val="0"/>
      </rPr>
      <t>, tömör rézvezetővel (MBCu)</t>
    </r>
  </si>
  <si>
    <t>71-002-0717951</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</si>
  <si>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family val="0"/>
      </rPr>
      <t>2</t>
    </r>
    <r>
      <rPr>
        <sz val="10"/>
        <color indexed="8"/>
        <rFont val="Times New Roman CE"/>
        <family val="0"/>
      </rPr>
      <t xml:space="preserve"> PannonCom-Kábel NYM 300/500V 5x2,5 mm</t>
    </r>
    <r>
      <rPr>
        <vertAlign val="superscript"/>
        <sz val="10"/>
        <color indexed="8"/>
        <rFont val="Times New Roman CE"/>
        <family val="0"/>
      </rPr>
      <t>2</t>
    </r>
    <r>
      <rPr>
        <sz val="10"/>
        <color indexed="8"/>
        <rFont val="Times New Roman CE"/>
        <family val="0"/>
      </rPr>
      <t>, tömör rézvezetővel (MBCu)</t>
    </r>
  </si>
  <si>
    <t>71-002-0717774</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</si>
  <si>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family val="0"/>
      </rPr>
      <t>2</t>
    </r>
    <r>
      <rPr>
        <sz val="10"/>
        <color indexed="8"/>
        <rFont val="Times New Roman CE"/>
        <family val="0"/>
      </rPr>
      <t xml:space="preserve"> PannonCom-Kábel NYM 300/500V 4x1,5 mm</t>
    </r>
    <r>
      <rPr>
        <vertAlign val="superscript"/>
        <sz val="10"/>
        <color indexed="8"/>
        <rFont val="Times New Roman CE"/>
        <family val="0"/>
      </rPr>
      <t>2</t>
    </r>
    <r>
      <rPr>
        <sz val="10"/>
        <color indexed="8"/>
        <rFont val="Times New Roman CE"/>
        <family val="0"/>
      </rPr>
      <t>, tömör rézvezetővel (MBCu)</t>
    </r>
  </si>
  <si>
    <t>71-002-0717745</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</si>
  <si>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family val="0"/>
      </rPr>
      <t>2</t>
    </r>
    <r>
      <rPr>
        <sz val="10"/>
        <color indexed="8"/>
        <rFont val="Times New Roman CE"/>
        <family val="0"/>
      </rPr>
      <t xml:space="preserve"> PannonCom-Kábel NYM 300/500V 3x2,5 mm</t>
    </r>
    <r>
      <rPr>
        <vertAlign val="superscript"/>
        <sz val="10"/>
        <color indexed="8"/>
        <rFont val="Times New Roman CE"/>
        <family val="0"/>
      </rPr>
      <t>2</t>
    </r>
    <r>
      <rPr>
        <sz val="10"/>
        <color indexed="8"/>
        <rFont val="Times New Roman CE"/>
        <family val="0"/>
      </rPr>
      <t>, tömör rézvezetővel (MBCu)</t>
    </r>
  </si>
  <si>
    <t>71-002-0717733</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</si>
  <si>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family val="0"/>
      </rPr>
      <t>2</t>
    </r>
    <r>
      <rPr>
        <sz val="10"/>
        <color indexed="8"/>
        <rFont val="Times New Roman CE"/>
        <family val="0"/>
      </rPr>
      <t xml:space="preserve"> PannonCom-Kábel NYM 300/500V 3x1,5 mm</t>
    </r>
    <r>
      <rPr>
        <vertAlign val="superscript"/>
        <sz val="10"/>
        <color indexed="8"/>
        <rFont val="Times New Roman CE"/>
        <family val="0"/>
      </rPr>
      <t>2</t>
    </r>
    <r>
      <rPr>
        <sz val="10"/>
        <color indexed="8"/>
        <rFont val="Times New Roman CE"/>
        <family val="0"/>
      </rPr>
      <t>, tömör rézvezetővel (MBCu)</t>
    </r>
  </si>
  <si>
    <t>71-002-0717721</t>
  </si>
  <si>
    <r>
      <t>Szigetelt vezeték elhelyezése védőcsőbe húzva vagy vezetékcsatornába fektetve, rézvezetővel, leágazó kötésekkel, szigetelés ellenállás méréssel, a szerelvényekhez csatlakozó vezetékvégek bekötése nélkül, keresztmetszet: 10-16 mm</t>
    </r>
    <r>
      <rPr>
        <vertAlign val="superscript"/>
        <sz val="10"/>
        <color indexed="8"/>
        <rFont val="Times New Roman CE"/>
        <family val="0"/>
      </rPr>
      <t>2</t>
    </r>
    <r>
      <rPr>
        <sz val="10"/>
        <color indexed="8"/>
        <rFont val="Times New Roman CE"/>
        <family val="0"/>
      </rPr>
      <t xml:space="preserve"> PannonCom-Kábel H07V-K 450/750V 1x10 mm</t>
    </r>
    <r>
      <rPr>
        <vertAlign val="superscript"/>
        <sz val="10"/>
        <color indexed="8"/>
        <rFont val="Times New Roman CE"/>
        <family val="0"/>
      </rPr>
      <t>2</t>
    </r>
    <r>
      <rPr>
        <sz val="10"/>
        <color indexed="8"/>
        <rFont val="Times New Roman CE"/>
        <family val="0"/>
      </rPr>
      <t>, hajlékony rézvezetővel (Mkh)</t>
    </r>
  </si>
  <si>
    <t>71-002-0716653</t>
  </si>
  <si>
    <t>Rácsos kábeltálca elhelyezése tartószerkezet nélkül, padozatra rögzítve, bármely szélességben CABLOFIL CF 30/100 rácsos kábeltálca (EZ), galvanikusan horganyzott, Referencia: CM000021</t>
  </si>
  <si>
    <t>71-001-0706125</t>
  </si>
  <si>
    <t>Műanyag vezetékcsatorna, padlószegélycsatorna elhelyezése előre elkészített tartószerkezetre szerelve, idomdarabok nélkül, szélesség: 40 mm-ig LEGRAND DLP eco minicsatorna 40x16 mm, 2 m (kat.szám:638150)</t>
  </si>
  <si>
    <t>71-001-3635613</t>
  </si>
  <si>
    <t>Műanyag vezetékcsatorna, padlószegélycsatorna elhelyezése előre elkészített tartószerkezetre szerelve, idomdarabok nélkül, szélesség: 40 mm-ig HYDRO-THERM beltéri könnyű kivitelű műanyag vezetékcsatorna 15x60 mm, Kód: MCSE-3</t>
  </si>
  <si>
    <t>71-001-0699611</t>
  </si>
  <si>
    <t>Mini kábelcsatorna elhelyezése, szélesség: 16 mm-ig IBOCO TMR 16x12 WO minicsatorna sarokpántos fedéllel, (öntapadó), 00312</t>
  </si>
  <si>
    <t>71-001-0699446</t>
  </si>
  <si>
    <t>Elágazó doboz illetve szerelvénydoboz elhelyezése, falon kívül, bármely méretben IP 66 védettségig HYDRO-THERM beltéri sima elágazó doboz, nehéz kivitel, Müdn 100 mm, fúrt, Kód: 767-771</t>
  </si>
  <si>
    <t>71-001-1697671</t>
  </si>
  <si>
    <t>Merev, simafalú műanyag védőcső elhelyezése, elágazó dobozokkal, falon kívül, előre elkészített tartó szerkezetre szerelve, vastag, simafalú kivitelben, nehéz mechanikai igénybevételre, Névleges méret: 36-48 mm HYDRO-THERM beltéri Mü I. vastagfalú, merev műanyag szürke védőcső 36 mm, Kód: MU-I 36</t>
  </si>
  <si>
    <t>71-001-0696693</t>
  </si>
  <si>
    <t>Merev, simafalú műanyag védőcső elhelyezése, elágazó dobozokkal, falon kívül, előre elkészített tartó szerkezetre szerelve, vastag, simafalú kivitelben, nehéz mechanikai igénybevételre, Névleges méret: 21-29 mm HYDRO-THERM beltéri Mü I. vastagfalú, merev műanyag szürke védőcső 29 mm, Kód: MU-I 29</t>
  </si>
  <si>
    <t>71-001-0696664</t>
  </si>
  <si>
    <t>Egyéb leszerelések, mérő leszerelése, háromfázisú</t>
  </si>
  <si>
    <t>71-000-0696161</t>
  </si>
  <si>
    <t>Vezetékek, kábelek és szerelvények bontása; kapcsolók, csatlakozó aljzatok, falifoglalatok, csengők, reduktorok, erős- vagy gyengeáramú nyomók, termosztátok, lépcsőházi automaták, jelzők leszerelése</t>
  </si>
  <si>
    <t>71-000-0695696</t>
  </si>
  <si>
    <t>Vezetékek, kábelek és szerelvények bontása; áramköri elosztók, fogyasztásmérő szekrények</t>
  </si>
  <si>
    <t>71-000-0695672</t>
  </si>
  <si>
    <t>Vezetékek, kábelek és szerelvények bontása; vezetékcsatorna, kábelcsatorna, mellvédcsatorna, padlószegélycsatorna leszerelése</t>
  </si>
  <si>
    <t>71-000-0695965</t>
  </si>
  <si>
    <t>Vezetékek, kábelek és szerelvények bontása; kábelszerű vezeték leszerelése tartószerkezetről</t>
  </si>
  <si>
    <t>71-000-0695861</t>
  </si>
  <si>
    <t>Elektromos energia ellátás</t>
  </si>
  <si>
    <t>Fűtőhelyiség kialakítása tüzálló gipszkartonból,fém vázszerkezettel,hőszigeteléssel. Két réteg gipszkarton az oldalfalakon és a mennyezeten.</t>
  </si>
  <si>
    <t>Lábazat hőszigeteléshez kapcsolódó munka: Munkaárok földkiemelése és visszatöltése tömörítéssel, kézi erővel, keskeny szelvénnyel</t>
  </si>
  <si>
    <t>M39-000-0154891</t>
  </si>
  <si>
    <t>Homlokzati nyílászárók változása miatt épület külső térelhatároló falának részleges átalakítása nyíláskialakítással, nyílásmegszüntetéssel</t>
  </si>
  <si>
    <t>71-005-3636942</t>
  </si>
  <si>
    <t>71-010-3748895</t>
  </si>
  <si>
    <t>71-010-3748980</t>
  </si>
  <si>
    <t>19-090-2244980</t>
  </si>
  <si>
    <t>19-010-2244314</t>
  </si>
  <si>
    <t>Hőtherm Carbon vegyestüzelésű kazán ,hőszigeteléssel,biztonsági szerelvényeivel kompletten 28 kw-os</t>
  </si>
  <si>
    <t>M71-013-9-0000002</t>
  </si>
  <si>
    <t>Villamos berendezések elso ellenorzése, felülvizsgálata A helyszíni mérés és felülvizsgálat után a jegyzokönyv az alábbi eloírások alapján kell elvégezni - Msz 60364 sz.szabvány [Msz 1600.sz. szabványsorozat] - 28/2011. (IX. 6.) BM rendelet eloírásai szerint készül - 121/2009 (IX.15. Kormány rendelet) A felülvizsgálatok menetét és szükségességét, valamint a felülvizsgálatok végzésének gyakoriságát az Országos Tuzvédelmi Szabályzat határozza meg.</t>
  </si>
  <si>
    <t>M71-013-9-0000001</t>
  </si>
  <si>
    <t>Villámvédelmi terv készítése</t>
  </si>
  <si>
    <t>Törölve, nem kívánjuk elszámolni</t>
  </si>
  <si>
    <t>Kéményseprő szakvélemény</t>
  </si>
  <si>
    <t>törölve nem kívánjuk elszámolni</t>
  </si>
  <si>
    <t>kazán teljesítményét csökkentettük</t>
  </si>
  <si>
    <t>82-012-0993772</t>
  </si>
  <si>
    <t>ár el lett írva</t>
  </si>
  <si>
    <t>ÉNGY tétel 1 Ft-ot lehet elszámolni</t>
  </si>
</sst>
</file>

<file path=xl/styles.xml><?xml version="1.0" encoding="utf-8"?>
<styleSheet xmlns="http://schemas.openxmlformats.org/spreadsheetml/2006/main">
  <numFmts count="2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_-* #,##0.0\ _F_t_-;\-* #,##0.0\ _F_t_-;_-* &quot;-&quot;??\ _F_t_-;_-@_-"/>
    <numFmt numFmtId="173" formatCode="_-* #,##0\ _F_t_-;\-* #,##0\ _F_t_-;_-* &quot;-&quot;??\ _F_t_-;_-@_-"/>
    <numFmt numFmtId="174" formatCode="#,##0.00_ ;\-#,##0.00\ "/>
    <numFmt numFmtId="175" formatCode="#,##0.0_ ;\-#,##0.0\ "/>
    <numFmt numFmtId="176" formatCode="#,##0_ ;\-#,##0\ "/>
  </numFmts>
  <fonts count="5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sz val="10"/>
      <name val="Arial"/>
      <family val="2"/>
    </font>
    <font>
      <sz val="10"/>
      <name val="Times New Roman CE"/>
      <family val="0"/>
    </font>
    <font>
      <b/>
      <sz val="10"/>
      <name val="Times New Roman CE"/>
      <family val="0"/>
    </font>
    <font>
      <sz val="10"/>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indexed="8"/>
      <name val="Times New Roman"/>
      <family val="1"/>
    </font>
    <font>
      <sz val="10"/>
      <color indexed="10"/>
      <name val="Times New Roman CE"/>
      <family val="0"/>
    </font>
    <font>
      <sz val="12"/>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1"/>
      <color theme="1"/>
      <name val="Times New Roman"/>
      <family val="1"/>
    </font>
    <font>
      <sz val="10"/>
      <color rgb="FFFF0000"/>
      <name val="Times New Roman CE"/>
      <family val="0"/>
    </font>
    <font>
      <sz val="12"/>
      <color theme="1"/>
      <name val="Calibri"/>
      <family val="2"/>
    </font>
  </fonts>
  <fills count="3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0" fillId="28" borderId="7" applyNumberFormat="0" applyFont="0" applyAlignment="0" applyProtection="0"/>
    <xf numFmtId="0" fontId="40" fillId="29" borderId="0" applyNumberFormat="0" applyBorder="0" applyAlignment="0" applyProtection="0"/>
    <xf numFmtId="0" fontId="41" fillId="30" borderId="8" applyNumberFormat="0" applyAlignment="0" applyProtection="0"/>
    <xf numFmtId="0" fontId="42" fillId="0" borderId="0" applyNumberFormat="0" applyFill="0" applyBorder="0" applyAlignment="0" applyProtection="0"/>
    <xf numFmtId="0" fontId="5" fillId="0" borderId="0">
      <alignment/>
      <protection/>
    </xf>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0" borderId="1" applyNumberFormat="0" applyAlignment="0" applyProtection="0"/>
    <xf numFmtId="9" fontId="0" fillId="0" borderId="0" applyFont="0" applyFill="0" applyBorder="0" applyAlignment="0" applyProtection="0"/>
  </cellStyleXfs>
  <cellXfs count="83">
    <xf numFmtId="0" fontId="0" fillId="0" borderId="0" xfId="0" applyFont="1" applyAlignment="1">
      <alignment/>
    </xf>
    <xf numFmtId="0" fontId="47" fillId="0" borderId="0" xfId="0" applyFont="1" applyAlignment="1">
      <alignment vertical="top" wrapText="1"/>
    </xf>
    <xf numFmtId="49" fontId="47" fillId="0" borderId="0" xfId="0" applyNumberFormat="1" applyFont="1" applyAlignment="1">
      <alignment vertical="top" wrapText="1"/>
    </xf>
    <xf numFmtId="0" fontId="48" fillId="0" borderId="10" xfId="0" applyFont="1" applyBorder="1" applyAlignment="1">
      <alignment vertical="top" wrapText="1"/>
    </xf>
    <xf numFmtId="0" fontId="48" fillId="0" borderId="0" xfId="0" applyFont="1" applyAlignment="1">
      <alignment vertical="top" wrapText="1"/>
    </xf>
    <xf numFmtId="0" fontId="48" fillId="0" borderId="10" xfId="0" applyFont="1" applyBorder="1" applyAlignment="1">
      <alignment horizontal="right" vertical="top" wrapText="1"/>
    </xf>
    <xf numFmtId="0" fontId="47" fillId="0" borderId="0" xfId="0" applyFont="1" applyAlignment="1">
      <alignment horizontal="right" vertical="top" wrapText="1"/>
    </xf>
    <xf numFmtId="0" fontId="48" fillId="0" borderId="10" xfId="0" applyFont="1" applyBorder="1" applyAlignment="1">
      <alignment horizontal="left" vertical="top" wrapText="1"/>
    </xf>
    <xf numFmtId="0" fontId="47" fillId="0" borderId="0" xfId="0" applyFont="1" applyAlignment="1">
      <alignment horizontal="left" vertical="top" wrapText="1"/>
    </xf>
    <xf numFmtId="0" fontId="48" fillId="0" borderId="0" xfId="0" applyFont="1" applyAlignment="1">
      <alignment horizontal="right" vertical="top" wrapText="1"/>
    </xf>
    <xf numFmtId="0" fontId="48" fillId="0" borderId="0" xfId="0" applyFont="1" applyBorder="1" applyAlignment="1">
      <alignment horizontal="right" vertical="top" wrapText="1"/>
    </xf>
    <xf numFmtId="0" fontId="48" fillId="0" borderId="0" xfId="0" applyFont="1" applyBorder="1" applyAlignment="1">
      <alignment vertical="top" wrapText="1"/>
    </xf>
    <xf numFmtId="0" fontId="49" fillId="0" borderId="0" xfId="0" applyFont="1" applyAlignment="1">
      <alignment vertical="top"/>
    </xf>
    <xf numFmtId="0" fontId="49" fillId="0" borderId="0" xfId="0" applyFont="1" applyAlignment="1">
      <alignment vertical="top" wrapText="1"/>
    </xf>
    <xf numFmtId="0" fontId="50" fillId="0" borderId="10" xfId="0" applyFont="1" applyBorder="1" applyAlignment="1">
      <alignment vertical="top" wrapText="1"/>
    </xf>
    <xf numFmtId="0" fontId="51" fillId="0" borderId="0" xfId="0" applyFont="1" applyAlignment="1">
      <alignment vertical="top"/>
    </xf>
    <xf numFmtId="0" fontId="49" fillId="0" borderId="11" xfId="0" applyFont="1" applyBorder="1" applyAlignment="1">
      <alignment vertical="top"/>
    </xf>
    <xf numFmtId="10" fontId="49" fillId="0" borderId="11" xfId="0" applyNumberFormat="1" applyFont="1" applyBorder="1" applyAlignment="1">
      <alignment vertical="top"/>
    </xf>
    <xf numFmtId="0" fontId="49" fillId="0" borderId="12" xfId="0" applyFont="1" applyBorder="1" applyAlignment="1">
      <alignment horizontal="center" vertical="top"/>
    </xf>
    <xf numFmtId="0" fontId="49" fillId="0" borderId="0" xfId="0" applyFont="1" applyAlignment="1">
      <alignment horizontal="left" vertical="top"/>
    </xf>
    <xf numFmtId="0" fontId="49" fillId="0" borderId="11" xfId="0" applyFont="1" applyBorder="1" applyAlignment="1">
      <alignment horizontal="right" vertical="top"/>
    </xf>
    <xf numFmtId="0" fontId="49" fillId="0" borderId="0" xfId="0" applyFont="1" applyAlignment="1">
      <alignment horizontal="right" vertical="top"/>
    </xf>
    <xf numFmtId="0" fontId="6" fillId="0" borderId="0" xfId="55" applyFont="1" applyAlignment="1">
      <alignment vertical="top" wrapText="1"/>
      <protection/>
    </xf>
    <xf numFmtId="0" fontId="6" fillId="0" borderId="0" xfId="55" applyFont="1" applyAlignment="1">
      <alignment horizontal="right" vertical="top" wrapText="1"/>
      <protection/>
    </xf>
    <xf numFmtId="0" fontId="6" fillId="0" borderId="0" xfId="55" applyFont="1" applyAlignment="1">
      <alignment horizontal="left" vertical="top" wrapText="1"/>
      <protection/>
    </xf>
    <xf numFmtId="0" fontId="7" fillId="0" borderId="0" xfId="55" applyFont="1" applyBorder="1" applyAlignment="1">
      <alignment vertical="top" wrapText="1"/>
      <protection/>
    </xf>
    <xf numFmtId="0" fontId="7" fillId="0" borderId="10" xfId="55" applyFont="1" applyBorder="1" applyAlignment="1">
      <alignment horizontal="right" vertical="top" wrapText="1"/>
      <protection/>
    </xf>
    <xf numFmtId="0" fontId="7" fillId="0" borderId="10" xfId="55" applyFont="1" applyBorder="1" applyAlignment="1">
      <alignment vertical="top" wrapText="1"/>
      <protection/>
    </xf>
    <xf numFmtId="0" fontId="7" fillId="0" borderId="10" xfId="55" applyFont="1" applyBorder="1" applyAlignment="1">
      <alignment horizontal="left" vertical="top" wrapText="1"/>
      <protection/>
    </xf>
    <xf numFmtId="49" fontId="6" fillId="0" borderId="0" xfId="55" applyNumberFormat="1" applyFont="1" applyAlignment="1">
      <alignment vertical="top" wrapText="1"/>
      <protection/>
    </xf>
    <xf numFmtId="0" fontId="7" fillId="0" borderId="0" xfId="55" applyFont="1" applyAlignment="1">
      <alignment vertical="top" wrapText="1"/>
      <protection/>
    </xf>
    <xf numFmtId="0" fontId="6" fillId="0" borderId="0" xfId="0" applyFont="1" applyAlignment="1">
      <alignment horizontal="right" vertical="top" wrapText="1"/>
    </xf>
    <xf numFmtId="0" fontId="8" fillId="0" borderId="0" xfId="55" applyFont="1" applyAlignment="1" applyProtection="1">
      <alignment wrapText="1"/>
      <protection locked="0"/>
    </xf>
    <xf numFmtId="0" fontId="7" fillId="0" borderId="10" xfId="55" applyFont="1" applyBorder="1" applyAlignment="1">
      <alignment horizontal="left" vertical="center" wrapText="1"/>
      <protection/>
    </xf>
    <xf numFmtId="0" fontId="6" fillId="0" borderId="0" xfId="55" applyFont="1" applyAlignment="1">
      <alignment horizontal="left" vertical="center" wrapText="1"/>
      <protection/>
    </xf>
    <xf numFmtId="0" fontId="6" fillId="0" borderId="10" xfId="55" applyFont="1" applyBorder="1" applyAlignment="1">
      <alignment horizontal="left" vertical="center" wrapText="1"/>
      <protection/>
    </xf>
    <xf numFmtId="0" fontId="8" fillId="0" borderId="0" xfId="55" applyFont="1" applyAlignment="1">
      <alignment vertical="top" wrapText="1"/>
      <protection/>
    </xf>
    <xf numFmtId="14" fontId="49" fillId="0" borderId="0" xfId="0" applyNumberFormat="1" applyFont="1" applyAlignment="1">
      <alignment vertical="top"/>
    </xf>
    <xf numFmtId="43" fontId="47" fillId="0" borderId="0" xfId="46" applyFont="1" applyAlignment="1">
      <alignment vertical="top" wrapText="1"/>
    </xf>
    <xf numFmtId="43" fontId="47" fillId="0" borderId="0" xfId="46" applyFont="1" applyAlignment="1">
      <alignment horizontal="right" vertical="top" wrapText="1"/>
    </xf>
    <xf numFmtId="173" fontId="47" fillId="0" borderId="0" xfId="46" applyNumberFormat="1" applyFont="1" applyAlignment="1">
      <alignment horizontal="right" vertical="top" wrapText="1"/>
    </xf>
    <xf numFmtId="176" fontId="47" fillId="0" borderId="0" xfId="46" applyNumberFormat="1" applyFont="1" applyAlignment="1">
      <alignment horizontal="left" vertical="top" wrapText="1"/>
    </xf>
    <xf numFmtId="0" fontId="47" fillId="33" borderId="0" xfId="0" applyFont="1" applyFill="1" applyAlignment="1">
      <alignment horizontal="left" vertical="top" wrapText="1"/>
    </xf>
    <xf numFmtId="0" fontId="47" fillId="33" borderId="0" xfId="0" applyFont="1" applyFill="1" applyAlignment="1">
      <alignment vertical="top" wrapText="1"/>
    </xf>
    <xf numFmtId="49" fontId="47" fillId="33" borderId="0" xfId="0" applyNumberFormat="1" applyFont="1" applyFill="1" applyAlignment="1">
      <alignment vertical="top" wrapText="1"/>
    </xf>
    <xf numFmtId="0" fontId="47" fillId="33" borderId="0" xfId="0" applyFont="1" applyFill="1" applyAlignment="1">
      <alignment horizontal="right" vertical="top" wrapText="1"/>
    </xf>
    <xf numFmtId="0" fontId="6" fillId="33" borderId="0" xfId="0" applyFont="1" applyFill="1" applyAlignment="1">
      <alignment horizontal="left" vertical="top" wrapText="1"/>
    </xf>
    <xf numFmtId="0" fontId="6" fillId="33" borderId="0" xfId="0" applyFont="1" applyFill="1" applyAlignment="1">
      <alignment vertical="top" wrapText="1"/>
    </xf>
    <xf numFmtId="49" fontId="6" fillId="33" borderId="0" xfId="0" applyNumberFormat="1" applyFont="1" applyFill="1" applyAlignment="1">
      <alignment vertical="top" wrapText="1"/>
    </xf>
    <xf numFmtId="0" fontId="6" fillId="33" borderId="0" xfId="0" applyFont="1" applyFill="1" applyAlignment="1">
      <alignment horizontal="right" vertical="top" wrapText="1"/>
    </xf>
    <xf numFmtId="0" fontId="6" fillId="33" borderId="0" xfId="55" applyFont="1" applyFill="1" applyAlignment="1">
      <alignment horizontal="left" vertical="top" wrapText="1"/>
      <protection/>
    </xf>
    <xf numFmtId="0" fontId="6" fillId="33" borderId="0" xfId="55" applyFont="1" applyFill="1" applyAlignment="1">
      <alignment vertical="top" wrapText="1"/>
      <protection/>
    </xf>
    <xf numFmtId="49" fontId="6" fillId="33" borderId="0" xfId="55" applyNumberFormat="1" applyFont="1" applyFill="1" applyAlignment="1">
      <alignment vertical="top" wrapText="1"/>
      <protection/>
    </xf>
    <xf numFmtId="0" fontId="6" fillId="33" borderId="0" xfId="55" applyFont="1" applyFill="1" applyAlignment="1">
      <alignment horizontal="right" vertical="top" wrapText="1"/>
      <protection/>
    </xf>
    <xf numFmtId="0" fontId="47" fillId="34" borderId="0" xfId="0" applyFont="1" applyFill="1" applyAlignment="1">
      <alignment horizontal="left" vertical="top" wrapText="1"/>
    </xf>
    <xf numFmtId="0" fontId="47" fillId="34" borderId="0" xfId="0" applyFont="1" applyFill="1" applyAlignment="1">
      <alignment vertical="top" wrapText="1"/>
    </xf>
    <xf numFmtId="49" fontId="47" fillId="34" borderId="0" xfId="0" applyNumberFormat="1" applyFont="1" applyFill="1" applyAlignment="1">
      <alignment vertical="top" wrapText="1"/>
    </xf>
    <xf numFmtId="0" fontId="47" fillId="34" borderId="0" xfId="0" applyFont="1" applyFill="1" applyAlignment="1">
      <alignment horizontal="right" vertical="top" wrapText="1"/>
    </xf>
    <xf numFmtId="49" fontId="6" fillId="35" borderId="0" xfId="55" applyNumberFormat="1" applyFont="1" applyFill="1" applyAlignment="1">
      <alignment vertical="top" wrapText="1"/>
      <protection/>
    </xf>
    <xf numFmtId="0" fontId="47" fillId="36" borderId="0" xfId="0" applyFont="1" applyFill="1" applyAlignment="1">
      <alignment horizontal="left" vertical="top" wrapText="1"/>
    </xf>
    <xf numFmtId="0" fontId="47" fillId="36" borderId="0" xfId="0" applyFont="1" applyFill="1" applyAlignment="1">
      <alignment vertical="top" wrapText="1"/>
    </xf>
    <xf numFmtId="0" fontId="47" fillId="36" borderId="0" xfId="0" applyFont="1" applyFill="1" applyAlignment="1">
      <alignment horizontal="right" vertical="top" wrapText="1"/>
    </xf>
    <xf numFmtId="0" fontId="52" fillId="0" borderId="0" xfId="0" applyFont="1" applyAlignment="1">
      <alignment horizontal="right" vertical="top" wrapText="1"/>
    </xf>
    <xf numFmtId="0" fontId="52" fillId="0" borderId="0" xfId="55" applyFont="1" applyAlignment="1">
      <alignment vertical="top" wrapText="1"/>
      <protection/>
    </xf>
    <xf numFmtId="0" fontId="52" fillId="36" borderId="0" xfId="55" applyFont="1" applyFill="1" applyAlignment="1">
      <alignment horizontal="left" vertical="top" wrapText="1"/>
      <protection/>
    </xf>
    <xf numFmtId="0" fontId="52" fillId="36" borderId="0" xfId="55" applyFont="1" applyFill="1" applyAlignment="1">
      <alignment vertical="top" wrapText="1"/>
      <protection/>
    </xf>
    <xf numFmtId="49" fontId="52" fillId="36" borderId="0" xfId="55" applyNumberFormat="1" applyFont="1" applyFill="1" applyAlignment="1">
      <alignment vertical="top" wrapText="1"/>
      <protection/>
    </xf>
    <xf numFmtId="0" fontId="52" fillId="36" borderId="0" xfId="55" applyFont="1" applyFill="1" applyAlignment="1">
      <alignment horizontal="right" vertical="top" wrapText="1"/>
      <protection/>
    </xf>
    <xf numFmtId="0" fontId="52" fillId="0" borderId="0" xfId="55" applyFont="1" applyAlignment="1">
      <alignment horizontal="right" vertical="top" wrapText="1"/>
      <protection/>
    </xf>
    <xf numFmtId="0" fontId="51" fillId="0" borderId="0" xfId="0" applyFont="1" applyAlignment="1">
      <alignment vertical="top"/>
    </xf>
    <xf numFmtId="0" fontId="0" fillId="0" borderId="0" xfId="0" applyAlignment="1">
      <alignment vertical="top"/>
    </xf>
    <xf numFmtId="0" fontId="49" fillId="0" borderId="0" xfId="0" applyFont="1" applyAlignment="1">
      <alignment horizontal="center" vertical="top"/>
    </xf>
    <xf numFmtId="0" fontId="0" fillId="0" borderId="0" xfId="0" applyAlignment="1">
      <alignment horizontal="center" vertical="top"/>
    </xf>
    <xf numFmtId="0" fontId="50" fillId="0" borderId="10" xfId="0" applyFont="1" applyBorder="1" applyAlignment="1">
      <alignment horizontal="right" vertical="top" wrapText="1"/>
    </xf>
    <xf numFmtId="0" fontId="0" fillId="0" borderId="10" xfId="0" applyBorder="1" applyAlignment="1">
      <alignment horizontal="right" vertical="top" wrapText="1"/>
    </xf>
    <xf numFmtId="0" fontId="49" fillId="0" borderId="0" xfId="0" applyFont="1" applyAlignment="1">
      <alignment horizontal="right" vertical="top" wrapText="1"/>
    </xf>
    <xf numFmtId="0" fontId="53" fillId="0" borderId="0" xfId="0" applyFont="1" applyAlignment="1">
      <alignment horizontal="right" vertical="top" wrapText="1"/>
    </xf>
    <xf numFmtId="0" fontId="49" fillId="0" borderId="11" xfId="0" applyFont="1" applyBorder="1" applyAlignment="1">
      <alignment horizontal="right" vertical="top" wrapText="1"/>
    </xf>
    <xf numFmtId="0" fontId="53" fillId="0" borderId="11" xfId="0" applyFont="1" applyBorder="1" applyAlignment="1">
      <alignment horizontal="right" vertical="top" wrapText="1"/>
    </xf>
    <xf numFmtId="0" fontId="49" fillId="0" borderId="0" xfId="0" applyFont="1" applyAlignment="1">
      <alignment vertical="top" wrapText="1"/>
    </xf>
    <xf numFmtId="0" fontId="49" fillId="0" borderId="12" xfId="0" applyFont="1" applyBorder="1" applyAlignment="1">
      <alignment horizontal="right" vertical="top" wrapText="1"/>
    </xf>
    <xf numFmtId="0" fontId="0" fillId="0" borderId="12" xfId="0" applyBorder="1" applyAlignment="1">
      <alignment horizontal="right" vertical="top" wrapText="1"/>
    </xf>
    <xf numFmtId="0" fontId="0" fillId="0" borderId="0" xfId="0" applyAlignment="1">
      <alignment horizontal="right" vertical="top" wrapText="1"/>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2" xfId="48"/>
    <cellStyle name="Figyelmeztetés" xfId="49"/>
    <cellStyle name="Hivatkozott cella" xfId="50"/>
    <cellStyle name="Jegyzet" xfId="51"/>
    <cellStyle name="Jó" xfId="52"/>
    <cellStyle name="Kimenet" xfId="53"/>
    <cellStyle name="Magyarázó szöveg" xfId="54"/>
    <cellStyle name="Normál 2"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view="pageBreakPreview" zoomScale="60" zoomScalePageLayoutView="0" workbookViewId="0" topLeftCell="A19">
      <selection activeCell="G28" sqref="G28"/>
    </sheetView>
  </sheetViews>
  <sheetFormatPr defaultColWidth="9.140625" defaultRowHeight="15"/>
  <cols>
    <col min="1" max="1" width="36.421875" style="12" customWidth="1"/>
    <col min="2" max="2" width="10.7109375" style="12" customWidth="1"/>
    <col min="3" max="3" width="30.7109375" style="12" customWidth="1"/>
    <col min="4" max="16384" width="9.140625" style="12" customWidth="1"/>
  </cols>
  <sheetData>
    <row r="1" spans="1:4" s="15" customFormat="1" ht="14.25">
      <c r="A1" s="69" t="s">
        <v>109</v>
      </c>
      <c r="B1" s="70"/>
      <c r="C1" s="70"/>
      <c r="D1" s="70"/>
    </row>
    <row r="2" spans="1:4" s="15" customFormat="1" ht="14.25">
      <c r="A2" s="69" t="s">
        <v>110</v>
      </c>
      <c r="B2" s="70"/>
      <c r="C2" s="70"/>
      <c r="D2" s="70"/>
    </row>
    <row r="3" spans="1:4" s="15" customFormat="1" ht="14.25">
      <c r="A3" s="69" t="s">
        <v>111</v>
      </c>
      <c r="B3" s="70"/>
      <c r="C3" s="70"/>
      <c r="D3" s="70"/>
    </row>
    <row r="4" spans="1:4" s="15" customFormat="1" ht="14.25">
      <c r="A4" s="69"/>
      <c r="B4" s="70"/>
      <c r="C4" s="70"/>
      <c r="D4" s="70"/>
    </row>
    <row r="5" spans="1:4" s="15" customFormat="1" ht="14.25">
      <c r="A5" s="69"/>
      <c r="B5" s="70"/>
      <c r="C5" s="70"/>
      <c r="D5" s="70"/>
    </row>
    <row r="6" spans="1:4" s="15" customFormat="1" ht="14.25">
      <c r="A6" s="69"/>
      <c r="B6" s="70"/>
      <c r="C6" s="70"/>
      <c r="D6" s="70"/>
    </row>
    <row r="7" spans="1:4" s="15" customFormat="1" ht="14.25">
      <c r="A7" s="69"/>
      <c r="B7" s="70"/>
      <c r="C7" s="70"/>
      <c r="D7" s="70"/>
    </row>
    <row r="9" spans="1:3" ht="15">
      <c r="A9" s="12" t="s">
        <v>112</v>
      </c>
      <c r="C9" s="12" t="s">
        <v>113</v>
      </c>
    </row>
    <row r="10" spans="1:3" ht="15">
      <c r="A10" s="12" t="s">
        <v>114</v>
      </c>
      <c r="C10" s="37">
        <v>42500</v>
      </c>
    </row>
    <row r="11" spans="1:3" ht="15">
      <c r="A11" s="12" t="s">
        <v>115</v>
      </c>
      <c r="C11" s="12" t="s">
        <v>113</v>
      </c>
    </row>
    <row r="12" ht="15">
      <c r="A12" s="12" t="s">
        <v>116</v>
      </c>
    </row>
    <row r="13" ht="15">
      <c r="A13" s="12" t="s">
        <v>113</v>
      </c>
    </row>
    <row r="14" ht="15">
      <c r="A14" s="12" t="s">
        <v>113</v>
      </c>
    </row>
    <row r="15" ht="15">
      <c r="A15" s="12" t="s">
        <v>117</v>
      </c>
    </row>
    <row r="16" ht="15">
      <c r="A16" s="12" t="s">
        <v>118</v>
      </c>
    </row>
    <row r="17" ht="15">
      <c r="A17" s="12" t="s">
        <v>119</v>
      </c>
    </row>
    <row r="18" ht="15">
      <c r="A18" s="12" t="s">
        <v>120</v>
      </c>
    </row>
    <row r="19" ht="15">
      <c r="A19" s="12" t="s">
        <v>121</v>
      </c>
    </row>
    <row r="20" ht="15">
      <c r="A20" s="12" t="s">
        <v>120</v>
      </c>
    </row>
    <row r="22" spans="1:3" ht="15">
      <c r="A22" s="71" t="s">
        <v>122</v>
      </c>
      <c r="B22" s="72"/>
      <c r="C22" s="72"/>
    </row>
    <row r="23" spans="1:4" ht="15">
      <c r="A23" s="16" t="s">
        <v>123</v>
      </c>
      <c r="B23" s="16"/>
      <c r="C23" s="20" t="s">
        <v>124</v>
      </c>
      <c r="D23" s="21"/>
    </row>
    <row r="24" spans="1:3" ht="15">
      <c r="A24" s="16" t="s">
        <v>125</v>
      </c>
      <c r="B24" s="16"/>
      <c r="C24" s="16">
        <v>19222916</v>
      </c>
    </row>
    <row r="25" spans="1:3" ht="15">
      <c r="A25" s="16" t="s">
        <v>126</v>
      </c>
      <c r="B25" s="16"/>
      <c r="C25" s="16">
        <f>ROUND(C24,0)</f>
        <v>19222916</v>
      </c>
    </row>
    <row r="26" spans="1:3" ht="15">
      <c r="A26" s="12" t="s">
        <v>127</v>
      </c>
      <c r="C26" s="12">
        <f>ROUND(C25,0)</f>
        <v>19222916</v>
      </c>
    </row>
    <row r="27" spans="1:3" ht="15">
      <c r="A27" s="12" t="s">
        <v>128</v>
      </c>
      <c r="C27" s="12">
        <f>ROUND(D25+C26,0)</f>
        <v>19222916</v>
      </c>
    </row>
    <row r="28" spans="1:3" ht="15">
      <c r="A28" s="16" t="s">
        <v>129</v>
      </c>
      <c r="B28" s="17">
        <v>0</v>
      </c>
      <c r="C28" s="16">
        <f>ROUND(C27*B28,0)</f>
        <v>0</v>
      </c>
    </row>
    <row r="29" spans="1:3" ht="15">
      <c r="A29" s="12" t="s">
        <v>130</v>
      </c>
      <c r="C29" s="12">
        <f>ROUND(C27+C28,0)</f>
        <v>19222916</v>
      </c>
    </row>
    <row r="30" spans="1:3" ht="15">
      <c r="A30" s="16" t="s">
        <v>131</v>
      </c>
      <c r="B30" s="17">
        <v>0</v>
      </c>
      <c r="C30" s="16">
        <f>ROUND(C29*B30,0)</f>
        <v>0</v>
      </c>
    </row>
    <row r="31" spans="1:3" ht="15">
      <c r="A31" s="12" t="s">
        <v>132</v>
      </c>
      <c r="C31" s="12">
        <f>ROUND(C29+C30,0)</f>
        <v>19222916</v>
      </c>
    </row>
    <row r="32" spans="1:3" ht="15">
      <c r="A32" s="16" t="s">
        <v>133</v>
      </c>
      <c r="B32" s="17">
        <v>0.27</v>
      </c>
      <c r="C32" s="16">
        <f>ROUND(C31*B32,0)</f>
        <v>5190187</v>
      </c>
    </row>
    <row r="33" spans="1:3" ht="15">
      <c r="A33" s="16" t="s">
        <v>134</v>
      </c>
      <c r="B33" s="16"/>
      <c r="C33" s="16">
        <f>ROUND(C31+C32,0)</f>
        <v>24413103</v>
      </c>
    </row>
    <row r="37" ht="15">
      <c r="C37" s="18" t="s">
        <v>135</v>
      </c>
    </row>
    <row r="39" ht="15">
      <c r="A39" s="19"/>
    </row>
    <row r="40" ht="15">
      <c r="A40" s="19"/>
    </row>
    <row r="41" ht="15">
      <c r="A41" s="19"/>
    </row>
  </sheetData>
  <sheetProtection/>
  <mergeCells count="8">
    <mergeCell ref="A7:D7"/>
    <mergeCell ref="A22:C22"/>
    <mergeCell ref="A1:D1"/>
    <mergeCell ref="A2:D2"/>
    <mergeCell ref="A3:D3"/>
    <mergeCell ref="A4:D4"/>
    <mergeCell ref="A5:D5"/>
    <mergeCell ref="A6:D6"/>
  </mergeCells>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view="pageBreakPreview" zoomScale="60" zoomScalePageLayoutView="0" workbookViewId="0" topLeftCell="A2">
      <selection activeCell="F2" sqref="F2:F2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39">
      <c r="A2" s="8">
        <v>1</v>
      </c>
      <c r="B2" s="2" t="s">
        <v>165</v>
      </c>
      <c r="C2" s="2" t="s">
        <v>51</v>
      </c>
      <c r="D2" s="6">
        <v>171.53</v>
      </c>
      <c r="E2" s="1" t="s">
        <v>21</v>
      </c>
      <c r="G2" s="6">
        <f>ROUND(D2*F2,0)</f>
        <v>0</v>
      </c>
    </row>
    <row r="4" spans="1:7" ht="39">
      <c r="A4" s="8">
        <v>2</v>
      </c>
      <c r="B4" s="2" t="s">
        <v>166</v>
      </c>
      <c r="C4" s="2" t="s">
        <v>52</v>
      </c>
      <c r="D4" s="6">
        <v>171.53</v>
      </c>
      <c r="E4" s="1" t="s">
        <v>21</v>
      </c>
      <c r="G4" s="6">
        <f>ROUND(D4*F4,0)</f>
        <v>0</v>
      </c>
    </row>
    <row r="6" spans="1:7" ht="105">
      <c r="A6" s="8">
        <v>3</v>
      </c>
      <c r="B6" s="2" t="s">
        <v>167</v>
      </c>
      <c r="C6" s="2" t="s">
        <v>53</v>
      </c>
      <c r="D6" s="6">
        <v>141.41</v>
      </c>
      <c r="E6" s="1" t="s">
        <v>21</v>
      </c>
      <c r="G6" s="6">
        <f>ROUND(D6*F6,0)</f>
        <v>0</v>
      </c>
    </row>
    <row r="8" spans="1:7" ht="78.75">
      <c r="A8" s="8">
        <v>4</v>
      </c>
      <c r="B8" s="2" t="s">
        <v>168</v>
      </c>
      <c r="C8" s="2" t="s">
        <v>54</v>
      </c>
      <c r="D8" s="6">
        <v>30.12</v>
      </c>
      <c r="E8" s="1" t="s">
        <v>21</v>
      </c>
      <c r="G8" s="6">
        <f>ROUND(D8*F8,0)</f>
        <v>0</v>
      </c>
    </row>
    <row r="10" spans="1:7" ht="42">
      <c r="A10" s="8">
        <v>5</v>
      </c>
      <c r="B10" s="2" t="s">
        <v>169</v>
      </c>
      <c r="C10" s="2" t="s">
        <v>59</v>
      </c>
      <c r="D10" s="6">
        <v>10.74</v>
      </c>
      <c r="E10" s="1" t="s">
        <v>21</v>
      </c>
      <c r="G10" s="6">
        <f>ROUND(D10*F10,0)</f>
        <v>0</v>
      </c>
    </row>
    <row r="12" spans="1:7" ht="39">
      <c r="A12" s="8">
        <v>6</v>
      </c>
      <c r="B12" s="2" t="s">
        <v>170</v>
      </c>
      <c r="C12" s="2" t="s">
        <v>171</v>
      </c>
      <c r="D12" s="6">
        <v>10.74</v>
      </c>
      <c r="E12" s="1" t="s">
        <v>21</v>
      </c>
      <c r="G12" s="6">
        <f>ROUND(D12*F12,0)</f>
        <v>0</v>
      </c>
    </row>
    <row r="14" spans="1:7" ht="105">
      <c r="A14" s="8">
        <v>7</v>
      </c>
      <c r="B14" s="2" t="s">
        <v>172</v>
      </c>
      <c r="C14" s="2" t="s">
        <v>55</v>
      </c>
      <c r="D14" s="6">
        <v>124.05</v>
      </c>
      <c r="E14" s="1" t="s">
        <v>14</v>
      </c>
      <c r="G14" s="6">
        <f>ROUND(D14*F14,0)</f>
        <v>0</v>
      </c>
    </row>
    <row r="16" spans="1:7" ht="105">
      <c r="A16" s="8">
        <v>8</v>
      </c>
      <c r="B16" s="2" t="s">
        <v>173</v>
      </c>
      <c r="C16" s="2" t="s">
        <v>56</v>
      </c>
      <c r="D16" s="6">
        <v>39.6</v>
      </c>
      <c r="E16" s="1" t="s">
        <v>14</v>
      </c>
      <c r="G16" s="6">
        <f>ROUND(D16*F16,0)</f>
        <v>0</v>
      </c>
    </row>
    <row r="18" spans="1:7" ht="92.25">
      <c r="A18" s="8">
        <v>9</v>
      </c>
      <c r="B18" s="2" t="s">
        <v>174</v>
      </c>
      <c r="C18" s="2" t="s">
        <v>57</v>
      </c>
      <c r="D18" s="6">
        <v>149.4</v>
      </c>
      <c r="E18" s="1" t="s">
        <v>14</v>
      </c>
      <c r="G18" s="6">
        <f>ROUND(D18*F18,0)</f>
        <v>0</v>
      </c>
    </row>
    <row r="20" spans="1:7" ht="92.25">
      <c r="A20" s="42">
        <v>10</v>
      </c>
      <c r="B20" s="43" t="s">
        <v>175</v>
      </c>
      <c r="C20" s="44" t="s">
        <v>58</v>
      </c>
      <c r="D20" s="45">
        <v>50.78</v>
      </c>
      <c r="E20" s="43" t="s">
        <v>14</v>
      </c>
      <c r="F20" s="45"/>
      <c r="G20" s="45">
        <f>ROUND(D20*F20,0)</f>
        <v>0</v>
      </c>
    </row>
    <row r="22" spans="1:9" s="11" customFormat="1" ht="12.75">
      <c r="A22" s="7"/>
      <c r="B22" s="3"/>
      <c r="C22" s="3" t="s">
        <v>18</v>
      </c>
      <c r="D22" s="5"/>
      <c r="E22" s="3"/>
      <c r="F22" s="5"/>
      <c r="G22" s="5">
        <f>SUM(G2:G20)</f>
        <v>0</v>
      </c>
      <c r="H22" s="10"/>
      <c r="I22"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I6"/>
  <sheetViews>
    <sheetView view="pageBreakPreview" zoomScale="60" zoomScalePageLayoutView="0" workbookViewId="0" topLeftCell="A1">
      <selection activeCell="F4" sqref="F2:F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52.5">
      <c r="A2" s="42">
        <v>1</v>
      </c>
      <c r="B2" s="44" t="s">
        <v>410</v>
      </c>
      <c r="C2" s="44" t="s">
        <v>411</v>
      </c>
      <c r="D2" s="45">
        <v>1</v>
      </c>
      <c r="E2" s="43" t="s">
        <v>16</v>
      </c>
      <c r="F2" s="45"/>
      <c r="G2" s="45">
        <f>ROUND(D2*F2,0)</f>
        <v>0</v>
      </c>
    </row>
    <row r="4" spans="1:9" ht="49.5" customHeight="1">
      <c r="A4" s="46">
        <v>2</v>
      </c>
      <c r="B4" s="47" t="s">
        <v>249</v>
      </c>
      <c r="C4" s="48" t="s">
        <v>408</v>
      </c>
      <c r="D4" s="49">
        <v>18</v>
      </c>
      <c r="E4" s="47" t="s">
        <v>21</v>
      </c>
      <c r="F4" s="49"/>
      <c r="G4" s="49">
        <f>SUM(D4*F4)</f>
        <v>0</v>
      </c>
      <c r="H4" s="31"/>
      <c r="I4" s="31"/>
    </row>
    <row r="6" spans="1:9" s="11" customFormat="1" ht="12.75">
      <c r="A6" s="7"/>
      <c r="B6" s="3"/>
      <c r="C6" s="3" t="s">
        <v>18</v>
      </c>
      <c r="D6" s="5"/>
      <c r="E6" s="3"/>
      <c r="F6" s="5"/>
      <c r="G6" s="5">
        <f>SUM(G2:G5)</f>
        <v>0</v>
      </c>
      <c r="H6" s="10"/>
      <c r="I6"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I8"/>
  <sheetViews>
    <sheetView view="pageBreakPreview" zoomScale="60" zoomScalePageLayoutView="0" workbookViewId="0" topLeftCell="A1">
      <selection activeCell="F2" sqref="F2:F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26.25">
      <c r="A2" s="8">
        <v>1</v>
      </c>
      <c r="B2" s="2" t="s">
        <v>176</v>
      </c>
      <c r="C2" s="2" t="s">
        <v>62</v>
      </c>
      <c r="D2" s="6">
        <v>54</v>
      </c>
      <c r="E2" s="1" t="s">
        <v>21</v>
      </c>
      <c r="G2" s="6">
        <f>ROUND(D2*F2,0)</f>
        <v>0</v>
      </c>
    </row>
    <row r="4" spans="1:7" ht="66">
      <c r="A4" s="8">
        <v>2</v>
      </c>
      <c r="B4" s="2" t="s">
        <v>177</v>
      </c>
      <c r="C4" s="2" t="s">
        <v>63</v>
      </c>
      <c r="D4" s="6">
        <v>54</v>
      </c>
      <c r="E4" s="1" t="s">
        <v>21</v>
      </c>
      <c r="G4" s="6">
        <f>ROUND(D4*F4,0)</f>
        <v>0</v>
      </c>
    </row>
    <row r="6" spans="1:7" ht="52.5">
      <c r="A6" s="8">
        <v>3</v>
      </c>
      <c r="B6" s="2" t="s">
        <v>178</v>
      </c>
      <c r="C6" s="2" t="s">
        <v>64</v>
      </c>
      <c r="D6" s="6">
        <v>9</v>
      </c>
      <c r="E6" s="1" t="s">
        <v>11</v>
      </c>
      <c r="G6" s="6">
        <f>ROUND(D6*F6,0)</f>
        <v>0</v>
      </c>
    </row>
    <row r="8" spans="1:9" s="11" customFormat="1" ht="12.75">
      <c r="A8" s="7"/>
      <c r="B8" s="3"/>
      <c r="C8" s="3" t="s">
        <v>18</v>
      </c>
      <c r="D8" s="5"/>
      <c r="E8" s="3"/>
      <c r="F8" s="5"/>
      <c r="G8" s="5">
        <f>SUM(G2:G6)</f>
        <v>0</v>
      </c>
      <c r="H8" s="10"/>
      <c r="I8"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I11"/>
  <sheetViews>
    <sheetView view="pageBreakPreview" zoomScale="60" zoomScalePageLayoutView="0" workbookViewId="0" topLeftCell="A1">
      <selection activeCell="F3" sqref="F3:F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3" spans="1:7" ht="66">
      <c r="A3" s="8">
        <v>1</v>
      </c>
      <c r="B3" s="2" t="s">
        <v>179</v>
      </c>
      <c r="C3" s="2" t="s">
        <v>180</v>
      </c>
      <c r="D3" s="6">
        <v>5.29</v>
      </c>
      <c r="E3" s="1" t="s">
        <v>21</v>
      </c>
      <c r="G3" s="6">
        <f>ROUND(D3*F3,0)</f>
        <v>0</v>
      </c>
    </row>
    <row r="5" spans="1:7" ht="78.75">
      <c r="A5" s="8">
        <v>2</v>
      </c>
      <c r="B5" s="2" t="s">
        <v>181</v>
      </c>
      <c r="C5" s="2" t="s">
        <v>66</v>
      </c>
      <c r="D5" s="6">
        <v>5.29</v>
      </c>
      <c r="E5" s="1" t="s">
        <v>21</v>
      </c>
      <c r="G5" s="6">
        <f>ROUND(D5*F5,0)</f>
        <v>0</v>
      </c>
    </row>
    <row r="7" spans="1:7" ht="118.5">
      <c r="A7" s="8">
        <v>3</v>
      </c>
      <c r="B7" s="2" t="s">
        <v>182</v>
      </c>
      <c r="C7" s="2" t="s">
        <v>67</v>
      </c>
      <c r="D7" s="6">
        <v>5.29</v>
      </c>
      <c r="E7" s="1" t="s">
        <v>21</v>
      </c>
      <c r="G7" s="6">
        <f>ROUND(D7*F7,0)</f>
        <v>0</v>
      </c>
    </row>
    <row r="9" spans="1:7" ht="105">
      <c r="A9" s="8">
        <v>4</v>
      </c>
      <c r="B9" s="2" t="s">
        <v>183</v>
      </c>
      <c r="C9" s="2" t="s">
        <v>68</v>
      </c>
      <c r="D9" s="6">
        <v>5.5</v>
      </c>
      <c r="E9" s="1" t="s">
        <v>14</v>
      </c>
      <c r="G9" s="6">
        <f>ROUND(D9*F9,0)</f>
        <v>0</v>
      </c>
    </row>
    <row r="11" spans="1:9" s="11" customFormat="1" ht="12.75">
      <c r="A11" s="7"/>
      <c r="B11" s="3"/>
      <c r="C11" s="3" t="s">
        <v>18</v>
      </c>
      <c r="D11" s="5"/>
      <c r="E11" s="3"/>
      <c r="F11" s="5"/>
      <c r="G11" s="5">
        <f>SUM(G2:G9)</f>
        <v>0</v>
      </c>
      <c r="H11" s="10"/>
      <c r="I11"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I16"/>
  <sheetViews>
    <sheetView view="pageBreakPreview" zoomScale="60" zoomScalePageLayoutView="0" workbookViewId="0" topLeftCell="A2">
      <selection activeCell="F2" sqref="F2:F1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26.25">
      <c r="A2" s="8">
        <v>1</v>
      </c>
      <c r="B2" s="2" t="s">
        <v>184</v>
      </c>
      <c r="C2" s="2" t="s">
        <v>70</v>
      </c>
      <c r="D2" s="6">
        <v>39.04</v>
      </c>
      <c r="E2" s="1" t="s">
        <v>14</v>
      </c>
      <c r="G2" s="6">
        <f>ROUND(D2*F2,0)</f>
        <v>0</v>
      </c>
    </row>
    <row r="4" spans="1:7" ht="26.25">
      <c r="A4" s="8">
        <v>2</v>
      </c>
      <c r="B4" s="2" t="s">
        <v>185</v>
      </c>
      <c r="C4" s="2" t="s">
        <v>71</v>
      </c>
      <c r="D4" s="6">
        <v>18</v>
      </c>
      <c r="E4" s="1" t="s">
        <v>14</v>
      </c>
      <c r="G4" s="6">
        <f>ROUND(D4*F4,0)</f>
        <v>0</v>
      </c>
    </row>
    <row r="6" spans="1:7" ht="66">
      <c r="A6" s="8">
        <v>3</v>
      </c>
      <c r="B6" s="2" t="s">
        <v>186</v>
      </c>
      <c r="C6" s="2" t="s">
        <v>72</v>
      </c>
      <c r="D6" s="6">
        <v>46.35</v>
      </c>
      <c r="E6" s="1" t="s">
        <v>14</v>
      </c>
      <c r="G6" s="6">
        <f>ROUND(D6*F6,0)</f>
        <v>0</v>
      </c>
    </row>
    <row r="8" spans="1:7" ht="52.5">
      <c r="A8" s="8">
        <v>4</v>
      </c>
      <c r="B8" s="2" t="s">
        <v>187</v>
      </c>
      <c r="C8" s="2" t="s">
        <v>73</v>
      </c>
      <c r="D8" s="6">
        <v>21</v>
      </c>
      <c r="E8" s="1" t="s">
        <v>14</v>
      </c>
      <c r="G8" s="6">
        <f>ROUND(D8*F8,0)</f>
        <v>0</v>
      </c>
    </row>
    <row r="10" spans="1:7" ht="66">
      <c r="A10" s="8">
        <v>5</v>
      </c>
      <c r="B10" s="2" t="s">
        <v>188</v>
      </c>
      <c r="C10" s="2" t="s">
        <v>189</v>
      </c>
      <c r="D10" s="6">
        <v>12</v>
      </c>
      <c r="E10" s="1" t="s">
        <v>14</v>
      </c>
      <c r="G10" s="6">
        <f>ROUND(D10*F10,0)</f>
        <v>0</v>
      </c>
    </row>
    <row r="12" spans="1:7" ht="66">
      <c r="A12" s="8">
        <v>6</v>
      </c>
      <c r="B12" s="2" t="s">
        <v>190</v>
      </c>
      <c r="C12" s="2" t="s">
        <v>191</v>
      </c>
      <c r="D12" s="6">
        <v>7.52</v>
      </c>
      <c r="E12" s="1" t="s">
        <v>14</v>
      </c>
      <c r="G12" s="6">
        <f>ROUND(D12*F12,0)</f>
        <v>0</v>
      </c>
    </row>
    <row r="14" spans="1:7" ht="78.75">
      <c r="A14" s="8">
        <v>7</v>
      </c>
      <c r="B14" s="2" t="s">
        <v>192</v>
      </c>
      <c r="C14" s="2" t="s">
        <v>193</v>
      </c>
      <c r="D14" s="6">
        <v>36.3</v>
      </c>
      <c r="E14" s="1" t="s">
        <v>14</v>
      </c>
      <c r="G14" s="6">
        <f>ROUND(D14*F14,0)</f>
        <v>0</v>
      </c>
    </row>
    <row r="16" spans="1:9" s="11" customFormat="1" ht="12.75">
      <c r="A16" s="7"/>
      <c r="B16" s="3"/>
      <c r="C16" s="3" t="s">
        <v>18</v>
      </c>
      <c r="D16" s="5"/>
      <c r="E16" s="3"/>
      <c r="F16" s="5"/>
      <c r="G16" s="5">
        <f>SUM(G2:G14)</f>
        <v>0</v>
      </c>
      <c r="H16" s="10"/>
      <c r="I16"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pageSetUpPr fitToPage="1"/>
  </sheetPr>
  <dimension ref="A1:I14"/>
  <sheetViews>
    <sheetView view="pageBreakPreview" zoomScale="60" zoomScalePageLayoutView="0" workbookViewId="0" topLeftCell="A1">
      <selection activeCell="F2" sqref="F2:F1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28.5">
      <c r="A2" s="8">
        <v>1</v>
      </c>
      <c r="B2" s="2" t="s">
        <v>194</v>
      </c>
      <c r="C2" s="2" t="s">
        <v>78</v>
      </c>
      <c r="D2" s="6">
        <v>45.76</v>
      </c>
      <c r="E2" s="1" t="s">
        <v>77</v>
      </c>
      <c r="G2" s="6">
        <f>ROUND(D2*F2,0)</f>
        <v>0</v>
      </c>
    </row>
    <row r="4" spans="1:7" ht="28.5">
      <c r="A4" s="8">
        <v>2</v>
      </c>
      <c r="B4" s="2" t="s">
        <v>195</v>
      </c>
      <c r="C4" s="2" t="s">
        <v>79</v>
      </c>
      <c r="D4" s="6">
        <v>32.04</v>
      </c>
      <c r="E4" s="1" t="s">
        <v>77</v>
      </c>
      <c r="G4" s="6">
        <f>ROUND(D4*F4,0)</f>
        <v>0</v>
      </c>
    </row>
    <row r="6" spans="1:7" ht="105">
      <c r="A6" s="42">
        <v>3</v>
      </c>
      <c r="B6" s="43" t="s">
        <v>196</v>
      </c>
      <c r="C6" s="44" t="s">
        <v>75</v>
      </c>
      <c r="D6" s="45">
        <v>1</v>
      </c>
      <c r="E6" s="43" t="s">
        <v>11</v>
      </c>
      <c r="F6" s="45"/>
      <c r="G6" s="45">
        <f>ROUND(D6*F6,0)</f>
        <v>0</v>
      </c>
    </row>
    <row r="8" spans="1:7" ht="144.75">
      <c r="A8" s="42">
        <v>4</v>
      </c>
      <c r="B8" s="43" t="s">
        <v>197</v>
      </c>
      <c r="C8" s="44" t="s">
        <v>76</v>
      </c>
      <c r="D8" s="45">
        <v>3</v>
      </c>
      <c r="E8" s="43" t="s">
        <v>11</v>
      </c>
      <c r="F8" s="45"/>
      <c r="G8" s="45">
        <f>ROUND(D8*F8,0)</f>
        <v>0</v>
      </c>
    </row>
    <row r="10" spans="1:7" ht="120.75">
      <c r="A10" s="42">
        <v>5</v>
      </c>
      <c r="B10" s="43" t="s">
        <v>198</v>
      </c>
      <c r="C10" s="44" t="s">
        <v>80</v>
      </c>
      <c r="D10" s="45">
        <v>26</v>
      </c>
      <c r="E10" s="43" t="s">
        <v>11</v>
      </c>
      <c r="F10" s="45"/>
      <c r="G10" s="45">
        <f>ROUND(D10*F10,0)</f>
        <v>0</v>
      </c>
    </row>
    <row r="12" spans="1:7" ht="120.75">
      <c r="A12" s="42">
        <v>6</v>
      </c>
      <c r="B12" s="43" t="s">
        <v>199</v>
      </c>
      <c r="C12" s="44" t="s">
        <v>81</v>
      </c>
      <c r="D12" s="45">
        <v>7</v>
      </c>
      <c r="E12" s="43" t="s">
        <v>11</v>
      </c>
      <c r="F12" s="45"/>
      <c r="G12" s="45">
        <f>ROUND(D12*F12,0)</f>
        <v>0</v>
      </c>
    </row>
    <row r="14" spans="1:9" s="11" customFormat="1" ht="12.75">
      <c r="A14" s="7"/>
      <c r="B14" s="3"/>
      <c r="C14" s="3" t="s">
        <v>18</v>
      </c>
      <c r="D14" s="5"/>
      <c r="E14" s="3"/>
      <c r="F14" s="5"/>
      <c r="G14" s="5">
        <f>SUM(G2:G12)</f>
        <v>0</v>
      </c>
      <c r="H14" s="10"/>
      <c r="I14"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1:I26"/>
  <sheetViews>
    <sheetView view="pageBreakPreview" zoomScale="60" zoomScalePageLayoutView="0" workbookViewId="0" topLeftCell="A2">
      <selection activeCell="F2" sqref="F2:F25"/>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105">
      <c r="A2" s="8">
        <v>1</v>
      </c>
      <c r="B2" s="2" t="s">
        <v>200</v>
      </c>
      <c r="C2" s="2" t="s">
        <v>83</v>
      </c>
      <c r="D2" s="6">
        <v>460.7</v>
      </c>
      <c r="E2" s="1" t="s">
        <v>21</v>
      </c>
      <c r="G2" s="6">
        <f>ROUND(D2*F2,0)</f>
        <v>0</v>
      </c>
    </row>
    <row r="4" spans="1:7" ht="39">
      <c r="A4" s="8">
        <v>2</v>
      </c>
      <c r="B4" s="2" t="s">
        <v>201</v>
      </c>
      <c r="C4" s="2" t="s">
        <v>202</v>
      </c>
      <c r="D4" s="6">
        <v>136.1295</v>
      </c>
      <c r="E4" s="1" t="s">
        <v>21</v>
      </c>
      <c r="G4" s="6">
        <f>ROUND(D4*F4,0)</f>
        <v>0</v>
      </c>
    </row>
    <row r="6" spans="1:7" ht="66">
      <c r="A6" s="8">
        <v>3</v>
      </c>
      <c r="B6" s="1" t="s">
        <v>203</v>
      </c>
      <c r="C6" s="2" t="s">
        <v>84</v>
      </c>
      <c r="D6" s="6">
        <v>93.61</v>
      </c>
      <c r="E6" s="1" t="s">
        <v>21</v>
      </c>
      <c r="G6" s="6">
        <f>ROUND(D6*F6,0)</f>
        <v>0</v>
      </c>
    </row>
    <row r="8" spans="1:7" ht="78.75">
      <c r="A8" s="8">
        <v>4</v>
      </c>
      <c r="B8" s="2" t="s">
        <v>204</v>
      </c>
      <c r="C8" s="2" t="s">
        <v>85</v>
      </c>
      <c r="D8" s="6">
        <v>460.7</v>
      </c>
      <c r="E8" s="1" t="s">
        <v>21</v>
      </c>
      <c r="G8" s="6">
        <f>ROUND(D8*F8,0)</f>
        <v>0</v>
      </c>
    </row>
    <row r="10" spans="1:7" ht="105">
      <c r="A10" s="8">
        <v>5</v>
      </c>
      <c r="B10" s="2" t="s">
        <v>205</v>
      </c>
      <c r="C10" s="2" t="s">
        <v>86</v>
      </c>
      <c r="D10" s="6">
        <v>65.11</v>
      </c>
      <c r="E10" s="1" t="s">
        <v>21</v>
      </c>
      <c r="G10" s="6">
        <f>ROUND(D10*F10,0)</f>
        <v>0</v>
      </c>
    </row>
    <row r="12" spans="1:7" ht="92.25">
      <c r="A12" s="8">
        <v>6</v>
      </c>
      <c r="B12" s="2" t="s">
        <v>206</v>
      </c>
      <c r="C12" s="2" t="s">
        <v>87</v>
      </c>
      <c r="D12" s="6">
        <v>29.29</v>
      </c>
      <c r="E12" s="1" t="s">
        <v>21</v>
      </c>
      <c r="G12" s="6">
        <f>ROUND(D12*F12,0)</f>
        <v>0</v>
      </c>
    </row>
    <row r="14" spans="1:7" ht="78.75">
      <c r="A14" s="8">
        <v>7</v>
      </c>
      <c r="B14" s="2" t="s">
        <v>207</v>
      </c>
      <c r="C14" s="2" t="s">
        <v>88</v>
      </c>
      <c r="D14" s="6">
        <v>206</v>
      </c>
      <c r="E14" s="1" t="s">
        <v>14</v>
      </c>
      <c r="G14" s="6">
        <f>ROUND(D14*F14,0)</f>
        <v>0</v>
      </c>
    </row>
    <row r="16" spans="1:7" ht="78.75">
      <c r="A16" s="8">
        <v>8</v>
      </c>
      <c r="B16" s="2" t="s">
        <v>208</v>
      </c>
      <c r="C16" s="2" t="s">
        <v>89</v>
      </c>
      <c r="D16" s="6">
        <v>206</v>
      </c>
      <c r="E16" s="1" t="s">
        <v>14</v>
      </c>
      <c r="G16" s="6">
        <f>ROUND(D16*F16,0)</f>
        <v>0</v>
      </c>
    </row>
    <row r="18" spans="1:7" ht="78.75">
      <c r="A18" s="8">
        <v>9</v>
      </c>
      <c r="B18" s="2" t="s">
        <v>209</v>
      </c>
      <c r="C18" s="2" t="s">
        <v>90</v>
      </c>
      <c r="D18" s="6">
        <v>206</v>
      </c>
      <c r="E18" s="1" t="s">
        <v>14</v>
      </c>
      <c r="G18" s="6">
        <f>ROUND(D18*F18,0)</f>
        <v>0</v>
      </c>
    </row>
    <row r="20" spans="1:7" ht="39">
      <c r="A20" s="8">
        <v>10</v>
      </c>
      <c r="B20" s="2" t="s">
        <v>210</v>
      </c>
      <c r="C20" s="2" t="s">
        <v>91</v>
      </c>
      <c r="D20" s="6">
        <v>15.97</v>
      </c>
      <c r="E20" s="1" t="s">
        <v>21</v>
      </c>
      <c r="G20" s="6">
        <f>ROUND(D20*F20,0)</f>
        <v>0</v>
      </c>
    </row>
    <row r="22" spans="1:7" ht="52.5">
      <c r="A22" s="8">
        <v>11</v>
      </c>
      <c r="B22" s="2" t="s">
        <v>211</v>
      </c>
      <c r="C22" s="2" t="s">
        <v>92</v>
      </c>
      <c r="D22" s="6">
        <v>120.1995</v>
      </c>
      <c r="E22" s="1" t="s">
        <v>21</v>
      </c>
      <c r="G22" s="6">
        <f>ROUND(D22*F22,0)</f>
        <v>0</v>
      </c>
    </row>
    <row r="24" spans="1:7" ht="52.5">
      <c r="A24" s="8">
        <v>12</v>
      </c>
      <c r="B24" s="2" t="s">
        <v>212</v>
      </c>
      <c r="C24" s="2" t="s">
        <v>93</v>
      </c>
      <c r="D24" s="6">
        <v>120.1995</v>
      </c>
      <c r="E24" s="1" t="s">
        <v>21</v>
      </c>
      <c r="G24" s="6">
        <f>ROUND(D24*F24,0)</f>
        <v>0</v>
      </c>
    </row>
    <row r="26" spans="1:9" s="11" customFormat="1" ht="12.75">
      <c r="A26" s="7"/>
      <c r="B26" s="3"/>
      <c r="C26" s="3" t="s">
        <v>18</v>
      </c>
      <c r="D26" s="5"/>
      <c r="E26" s="3"/>
      <c r="F26" s="5"/>
      <c r="G26" s="5">
        <f>SUM(G2:G24)</f>
        <v>0</v>
      </c>
      <c r="H26" s="10"/>
      <c r="I26"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sheetPr>
    <pageSetUpPr fitToPage="1"/>
  </sheetPr>
  <dimension ref="A1:I18"/>
  <sheetViews>
    <sheetView view="pageBreakPreview" zoomScale="60" zoomScalePageLayoutView="0" workbookViewId="0" topLeftCell="A2">
      <selection activeCell="F16" sqref="F2:F1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118.5">
      <c r="A2" s="8">
        <v>1</v>
      </c>
      <c r="B2" s="2" t="s">
        <v>213</v>
      </c>
      <c r="C2" s="2" t="s">
        <v>95</v>
      </c>
      <c r="D2" s="6">
        <v>52.6</v>
      </c>
      <c r="E2" s="1" t="s">
        <v>21</v>
      </c>
      <c r="G2" s="6">
        <f>ROUND(D2*F2,0)</f>
        <v>0</v>
      </c>
    </row>
    <row r="4" spans="1:7" ht="78.75">
      <c r="A4" s="8">
        <v>2</v>
      </c>
      <c r="B4" s="2" t="s">
        <v>214</v>
      </c>
      <c r="C4" s="2" t="s">
        <v>96</v>
      </c>
      <c r="D4" s="6">
        <v>160.36</v>
      </c>
      <c r="E4" s="1" t="s">
        <v>21</v>
      </c>
      <c r="G4" s="6">
        <f>ROUND(D4*F4,0)</f>
        <v>0</v>
      </c>
    </row>
    <row r="6" spans="1:7" ht="78.75">
      <c r="A6" s="8">
        <v>3</v>
      </c>
      <c r="B6" s="2" t="s">
        <v>215</v>
      </c>
      <c r="C6" s="2" t="s">
        <v>97</v>
      </c>
      <c r="D6" s="6">
        <v>160.36</v>
      </c>
      <c r="E6" s="1" t="s">
        <v>21</v>
      </c>
      <c r="G6" s="6">
        <f>ROUND(D6*F6,0)</f>
        <v>0</v>
      </c>
    </row>
    <row r="8" spans="1:7" ht="118.5">
      <c r="A8" s="8">
        <v>4</v>
      </c>
      <c r="B8" s="2" t="s">
        <v>216</v>
      </c>
      <c r="C8" s="2" t="s">
        <v>98</v>
      </c>
      <c r="D8" s="6">
        <v>141.41</v>
      </c>
      <c r="E8" s="1" t="s">
        <v>21</v>
      </c>
      <c r="G8" s="6">
        <f>ROUND(D8*F8,0)</f>
        <v>0</v>
      </c>
    </row>
    <row r="10" spans="1:7" ht="78.75">
      <c r="A10" s="8">
        <v>5</v>
      </c>
      <c r="B10" s="2" t="s">
        <v>217</v>
      </c>
      <c r="C10" s="2" t="s">
        <v>99</v>
      </c>
      <c r="D10" s="6">
        <v>100</v>
      </c>
      <c r="E10" s="1" t="s">
        <v>11</v>
      </c>
      <c r="G10" s="6">
        <f>ROUND(D10*F10,0)</f>
        <v>0</v>
      </c>
    </row>
    <row r="12" spans="1:7" ht="26.25">
      <c r="A12" s="42">
        <v>6</v>
      </c>
      <c r="B12" s="43" t="s">
        <v>218</v>
      </c>
      <c r="C12" s="44" t="s">
        <v>100</v>
      </c>
      <c r="D12" s="45">
        <v>171.533</v>
      </c>
      <c r="E12" s="43" t="s">
        <v>21</v>
      </c>
      <c r="F12" s="45"/>
      <c r="G12" s="45">
        <f>ROUND(D12*F12,0)</f>
        <v>0</v>
      </c>
    </row>
    <row r="14" spans="1:7" ht="92.25">
      <c r="A14" s="42">
        <v>7</v>
      </c>
      <c r="B14" s="43" t="s">
        <v>219</v>
      </c>
      <c r="C14" s="44" t="s">
        <v>101</v>
      </c>
      <c r="D14" s="45">
        <v>1</v>
      </c>
      <c r="E14" s="43" t="s">
        <v>16</v>
      </c>
      <c r="F14" s="45"/>
      <c r="G14" s="45">
        <f>ROUND(D14*F14,0)</f>
        <v>0</v>
      </c>
    </row>
    <row r="16" spans="1:7" ht="78.75">
      <c r="A16" s="42">
        <v>8</v>
      </c>
      <c r="B16" s="43" t="s">
        <v>220</v>
      </c>
      <c r="C16" s="44" t="s">
        <v>102</v>
      </c>
      <c r="D16" s="45">
        <v>850</v>
      </c>
      <c r="E16" s="43" t="s">
        <v>11</v>
      </c>
      <c r="F16" s="45"/>
      <c r="G16" s="45">
        <f>ROUND(D16*F16,0)</f>
        <v>0</v>
      </c>
    </row>
    <row r="18" spans="1:9" s="11" customFormat="1" ht="12.75">
      <c r="A18" s="7"/>
      <c r="B18" s="3"/>
      <c r="C18" s="3" t="s">
        <v>18</v>
      </c>
      <c r="D18" s="5"/>
      <c r="E18" s="3"/>
      <c r="F18" s="5"/>
      <c r="G18" s="5">
        <f>SUM(G2:G16)</f>
        <v>0</v>
      </c>
      <c r="H18" s="10"/>
      <c r="I18"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pageSetUpPr fitToPage="1"/>
  </sheetPr>
  <dimension ref="A1:I115"/>
  <sheetViews>
    <sheetView view="pageBreakPreview" zoomScale="60" zoomScalePageLayoutView="0" workbookViewId="0" topLeftCell="A1">
      <selection activeCell="F2" sqref="F2:F11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39">
      <c r="A2" s="8">
        <v>1</v>
      </c>
      <c r="B2" s="2" t="s">
        <v>406</v>
      </c>
      <c r="C2" s="2" t="s">
        <v>405</v>
      </c>
      <c r="D2" s="6">
        <v>120</v>
      </c>
      <c r="E2" s="1" t="s">
        <v>14</v>
      </c>
      <c r="G2" s="6">
        <f>ROUND(D2*F2,0)</f>
        <v>0</v>
      </c>
    </row>
    <row r="4" spans="1:7" ht="52.5">
      <c r="A4" s="8">
        <v>2</v>
      </c>
      <c r="B4" s="2" t="s">
        <v>404</v>
      </c>
      <c r="C4" s="2" t="s">
        <v>403</v>
      </c>
      <c r="D4" s="6">
        <v>30</v>
      </c>
      <c r="E4" s="1" t="s">
        <v>14</v>
      </c>
      <c r="G4" s="6">
        <f>ROUND(D4*F4,0)</f>
        <v>0</v>
      </c>
    </row>
    <row r="6" spans="1:7" ht="39">
      <c r="A6" s="8">
        <v>3</v>
      </c>
      <c r="B6" s="2" t="s">
        <v>402</v>
      </c>
      <c r="C6" s="2" t="s">
        <v>401</v>
      </c>
      <c r="D6" s="6">
        <v>2</v>
      </c>
      <c r="E6" s="1" t="s">
        <v>11</v>
      </c>
      <c r="G6" s="6">
        <f>ROUND(D6*F6,0)</f>
        <v>0</v>
      </c>
    </row>
    <row r="8" spans="1:7" ht="66">
      <c r="A8" s="8">
        <v>4</v>
      </c>
      <c r="B8" s="2" t="s">
        <v>400</v>
      </c>
      <c r="C8" s="2" t="s">
        <v>399</v>
      </c>
      <c r="D8" s="6">
        <v>30</v>
      </c>
      <c r="E8" s="1" t="s">
        <v>11</v>
      </c>
      <c r="G8" s="6">
        <f>ROUND(D8*F8,0)</f>
        <v>0</v>
      </c>
    </row>
    <row r="10" spans="1:7" ht="26.25">
      <c r="A10" s="8">
        <v>5</v>
      </c>
      <c r="B10" s="2" t="s">
        <v>398</v>
      </c>
      <c r="C10" s="2" t="s">
        <v>397</v>
      </c>
      <c r="D10" s="6">
        <v>1</v>
      </c>
      <c r="E10" s="1" t="s">
        <v>11</v>
      </c>
      <c r="G10" s="6">
        <f>ROUND(D10*F10,0)</f>
        <v>0</v>
      </c>
    </row>
    <row r="12" spans="1:7" ht="105">
      <c r="A12" s="8">
        <v>6</v>
      </c>
      <c r="B12" s="2" t="s">
        <v>396</v>
      </c>
      <c r="C12" s="2" t="s">
        <v>395</v>
      </c>
      <c r="D12" s="6">
        <v>15</v>
      </c>
      <c r="E12" s="1" t="s">
        <v>14</v>
      </c>
      <c r="G12" s="6">
        <f>ROUND(D12*F12,0)</f>
        <v>0</v>
      </c>
    </row>
    <row r="14" spans="1:7" ht="105">
      <c r="A14" s="8">
        <v>7</v>
      </c>
      <c r="B14" s="2" t="s">
        <v>394</v>
      </c>
      <c r="C14" s="2" t="s">
        <v>393</v>
      </c>
      <c r="D14" s="6">
        <v>10</v>
      </c>
      <c r="E14" s="1" t="s">
        <v>14</v>
      </c>
      <c r="G14" s="6">
        <f>ROUND(D14*F14,0)</f>
        <v>0</v>
      </c>
    </row>
    <row r="16" spans="1:7" ht="66">
      <c r="A16" s="8">
        <v>8</v>
      </c>
      <c r="B16" s="2" t="s">
        <v>392</v>
      </c>
      <c r="C16" s="2" t="s">
        <v>391</v>
      </c>
      <c r="D16" s="6">
        <v>25</v>
      </c>
      <c r="E16" s="1" t="s">
        <v>11</v>
      </c>
      <c r="G16" s="6">
        <f>ROUND(D16*F16,0)</f>
        <v>0</v>
      </c>
    </row>
    <row r="18" spans="1:7" ht="39">
      <c r="A18" s="8">
        <v>9</v>
      </c>
      <c r="B18" s="2" t="s">
        <v>390</v>
      </c>
      <c r="C18" s="2" t="s">
        <v>389</v>
      </c>
      <c r="D18" s="6">
        <v>80</v>
      </c>
      <c r="E18" s="1" t="s">
        <v>14</v>
      </c>
      <c r="G18" s="6">
        <f>ROUND(D18*F18,0)</f>
        <v>0</v>
      </c>
    </row>
    <row r="20" spans="1:7" ht="92.25">
      <c r="A20" s="8">
        <v>10</v>
      </c>
      <c r="B20" s="2" t="s">
        <v>388</v>
      </c>
      <c r="C20" s="2" t="s">
        <v>387</v>
      </c>
      <c r="D20" s="6">
        <v>18</v>
      </c>
      <c r="E20" s="1" t="s">
        <v>14</v>
      </c>
      <c r="G20" s="6">
        <f>ROUND(D20*F20,0)</f>
        <v>0</v>
      </c>
    </row>
    <row r="22" spans="1:7" ht="78.75">
      <c r="A22" s="8">
        <v>11</v>
      </c>
      <c r="B22" s="1" t="s">
        <v>386</v>
      </c>
      <c r="C22" s="2" t="s">
        <v>385</v>
      </c>
      <c r="D22" s="6">
        <v>35</v>
      </c>
      <c r="E22" s="1" t="s">
        <v>14</v>
      </c>
      <c r="G22" s="6">
        <f>ROUND(D22*F22,0)</f>
        <v>0</v>
      </c>
    </row>
    <row r="24" spans="1:7" ht="66">
      <c r="A24" s="8">
        <v>12</v>
      </c>
      <c r="B24" s="2" t="s">
        <v>384</v>
      </c>
      <c r="C24" s="2" t="s">
        <v>383</v>
      </c>
      <c r="D24" s="6">
        <v>32</v>
      </c>
      <c r="E24" s="1" t="s">
        <v>14</v>
      </c>
      <c r="G24" s="6">
        <f>ROUND(D24*F24,0)</f>
        <v>0</v>
      </c>
    </row>
    <row r="26" spans="1:7" ht="110.25">
      <c r="A26" s="8">
        <v>13</v>
      </c>
      <c r="B26" s="2" t="s">
        <v>382</v>
      </c>
      <c r="C26" s="2" t="s">
        <v>381</v>
      </c>
      <c r="D26" s="6">
        <v>20</v>
      </c>
      <c r="E26" s="1" t="s">
        <v>14</v>
      </c>
      <c r="G26" s="6">
        <f>ROUND(D26*F26,0)</f>
        <v>0</v>
      </c>
    </row>
    <row r="28" spans="1:7" ht="110.25">
      <c r="A28" s="8">
        <v>14</v>
      </c>
      <c r="B28" s="2" t="s">
        <v>380</v>
      </c>
      <c r="C28" s="2" t="s">
        <v>379</v>
      </c>
      <c r="D28" s="6">
        <v>220</v>
      </c>
      <c r="E28" s="1" t="s">
        <v>14</v>
      </c>
      <c r="G28" s="6">
        <f>ROUND(D28*F28,0)</f>
        <v>0</v>
      </c>
    </row>
    <row r="30" spans="1:7" ht="110.25">
      <c r="A30" s="8">
        <v>15</v>
      </c>
      <c r="B30" s="2" t="s">
        <v>378</v>
      </c>
      <c r="C30" s="2" t="s">
        <v>377</v>
      </c>
      <c r="D30" s="6">
        <v>310</v>
      </c>
      <c r="E30" s="1" t="s">
        <v>14</v>
      </c>
      <c r="G30" s="6">
        <f>ROUND(D30*F30,0)</f>
        <v>0</v>
      </c>
    </row>
    <row r="32" spans="1:7" ht="110.25">
      <c r="A32" s="8">
        <v>16</v>
      </c>
      <c r="B32" s="2" t="s">
        <v>376</v>
      </c>
      <c r="C32" s="2" t="s">
        <v>375</v>
      </c>
      <c r="D32" s="6">
        <v>30</v>
      </c>
      <c r="E32" s="1" t="s">
        <v>14</v>
      </c>
      <c r="G32" s="6">
        <f>ROUND(D32*F32,0)</f>
        <v>0</v>
      </c>
    </row>
    <row r="34" spans="1:7" ht="110.25">
      <c r="A34" s="8">
        <v>17</v>
      </c>
      <c r="B34" s="2" t="s">
        <v>374</v>
      </c>
      <c r="C34" s="2" t="s">
        <v>373</v>
      </c>
      <c r="D34" s="6">
        <v>40</v>
      </c>
      <c r="E34" s="1" t="s">
        <v>14</v>
      </c>
      <c r="G34" s="6">
        <f>ROUND(D34*F34,0)</f>
        <v>0</v>
      </c>
    </row>
    <row r="36" spans="1:7" ht="110.25">
      <c r="A36" s="8">
        <v>18</v>
      </c>
      <c r="B36" s="2" t="s">
        <v>372</v>
      </c>
      <c r="C36" s="2" t="s">
        <v>371</v>
      </c>
      <c r="D36" s="6">
        <v>16</v>
      </c>
      <c r="E36" s="1" t="s">
        <v>14</v>
      </c>
      <c r="G36" s="6">
        <f>ROUND(D36*F36,0)</f>
        <v>0</v>
      </c>
    </row>
    <row r="38" spans="1:7" ht="26.25">
      <c r="A38" s="8">
        <v>19</v>
      </c>
      <c r="B38" s="2" t="s">
        <v>370</v>
      </c>
      <c r="C38" s="2" t="s">
        <v>369</v>
      </c>
      <c r="D38" s="6">
        <v>110</v>
      </c>
      <c r="E38" s="1" t="s">
        <v>11</v>
      </c>
      <c r="G38" s="6">
        <f>ROUND(D38*F38,0)</f>
        <v>0</v>
      </c>
    </row>
    <row r="40" spans="1:7" ht="92.25">
      <c r="A40" s="8">
        <v>20</v>
      </c>
      <c r="B40" s="1" t="s">
        <v>412</v>
      </c>
      <c r="C40" s="2" t="s">
        <v>368</v>
      </c>
      <c r="D40" s="6">
        <v>5</v>
      </c>
      <c r="E40" s="1" t="s">
        <v>11</v>
      </c>
      <c r="G40" s="6">
        <f>ROUND(D40*F40,0)</f>
        <v>0</v>
      </c>
    </row>
    <row r="42" spans="1:7" ht="92.25">
      <c r="A42" s="8">
        <v>21</v>
      </c>
      <c r="B42" s="1" t="s">
        <v>367</v>
      </c>
      <c r="C42" s="2" t="s">
        <v>366</v>
      </c>
      <c r="D42" s="6">
        <v>11</v>
      </c>
      <c r="E42" s="1" t="s">
        <v>11</v>
      </c>
      <c r="G42" s="6">
        <f>ROUND(D42*F42,0)</f>
        <v>0</v>
      </c>
    </row>
    <row r="44" spans="1:7" ht="92.25">
      <c r="A44" s="8">
        <v>22</v>
      </c>
      <c r="B44" s="1" t="s">
        <v>365</v>
      </c>
      <c r="C44" s="2" t="s">
        <v>364</v>
      </c>
      <c r="D44" s="6">
        <v>12</v>
      </c>
      <c r="E44" s="1" t="s">
        <v>11</v>
      </c>
      <c r="G44" s="6">
        <f>ROUND(D44*F44,0)</f>
        <v>0</v>
      </c>
    </row>
    <row r="46" spans="1:7" ht="92.25">
      <c r="A46" s="8">
        <v>23</v>
      </c>
      <c r="B46" s="1" t="s">
        <v>363</v>
      </c>
      <c r="C46" s="2" t="s">
        <v>362</v>
      </c>
      <c r="D46" s="6">
        <v>13</v>
      </c>
      <c r="E46" s="1" t="s">
        <v>11</v>
      </c>
      <c r="G46" s="6">
        <f>ROUND(D46*F46,0)</f>
        <v>0</v>
      </c>
    </row>
    <row r="48" spans="1:7" ht="66">
      <c r="A48" s="8">
        <v>24</v>
      </c>
      <c r="B48" s="2" t="s">
        <v>361</v>
      </c>
      <c r="C48" s="2" t="s">
        <v>360</v>
      </c>
      <c r="D48" s="6">
        <v>7</v>
      </c>
      <c r="E48" s="1" t="s">
        <v>11</v>
      </c>
      <c r="G48" s="6">
        <f>ROUND(D48*F48,0)</f>
        <v>0</v>
      </c>
    </row>
    <row r="50" spans="1:7" ht="105">
      <c r="A50" s="8">
        <v>25</v>
      </c>
      <c r="B50" s="2" t="s">
        <v>359</v>
      </c>
      <c r="C50" s="2" t="s">
        <v>358</v>
      </c>
      <c r="D50" s="6">
        <v>1</v>
      </c>
      <c r="E50" s="1" t="s">
        <v>11</v>
      </c>
      <c r="G50" s="6">
        <f>ROUND(D50*F50,0)</f>
        <v>0</v>
      </c>
    </row>
    <row r="52" spans="1:7" ht="78.75">
      <c r="A52" s="8">
        <v>26</v>
      </c>
      <c r="B52" s="1" t="s">
        <v>413</v>
      </c>
      <c r="C52" s="2" t="s">
        <v>357</v>
      </c>
      <c r="D52" s="6">
        <v>8</v>
      </c>
      <c r="E52" s="1" t="s">
        <v>11</v>
      </c>
      <c r="G52" s="6">
        <f>ROUND(D52*F52,0)</f>
        <v>0</v>
      </c>
    </row>
    <row r="54" spans="1:7" ht="78.75">
      <c r="A54" s="8">
        <v>27</v>
      </c>
      <c r="B54" s="1" t="s">
        <v>414</v>
      </c>
      <c r="C54" s="2" t="s">
        <v>356</v>
      </c>
      <c r="D54" s="6">
        <v>6</v>
      </c>
      <c r="E54" s="1" t="s">
        <v>11</v>
      </c>
      <c r="G54" s="6">
        <f>ROUND(D54*F54,0)</f>
        <v>0</v>
      </c>
    </row>
    <row r="56" spans="1:7" ht="92.25">
      <c r="A56" s="8">
        <v>28</v>
      </c>
      <c r="B56" s="1" t="s">
        <v>355</v>
      </c>
      <c r="C56" s="2" t="s">
        <v>354</v>
      </c>
      <c r="D56" s="6">
        <v>3</v>
      </c>
      <c r="E56" s="1" t="s">
        <v>11</v>
      </c>
      <c r="G56" s="6">
        <f>ROUND(D56*F56,0)</f>
        <v>0</v>
      </c>
    </row>
    <row r="58" spans="1:7" ht="92.25">
      <c r="A58" s="8">
        <v>29</v>
      </c>
      <c r="B58" s="1" t="s">
        <v>353</v>
      </c>
      <c r="C58" s="2" t="s">
        <v>352</v>
      </c>
      <c r="D58" s="6">
        <v>9</v>
      </c>
      <c r="E58" s="1" t="s">
        <v>11</v>
      </c>
      <c r="G58" s="6">
        <f>ROUND(D58*F58,0)</f>
        <v>0</v>
      </c>
    </row>
    <row r="60" spans="1:7" ht="66">
      <c r="A60" s="8">
        <v>30</v>
      </c>
      <c r="B60" s="1" t="s">
        <v>351</v>
      </c>
      <c r="C60" s="2" t="s">
        <v>350</v>
      </c>
      <c r="D60" s="6">
        <v>4</v>
      </c>
      <c r="E60" s="1" t="s">
        <v>11</v>
      </c>
      <c r="G60" s="6">
        <f>ROUND(D60*F60,0)</f>
        <v>0</v>
      </c>
    </row>
    <row r="62" spans="1:7" ht="66">
      <c r="A62" s="8">
        <v>31</v>
      </c>
      <c r="B62" s="2" t="s">
        <v>349</v>
      </c>
      <c r="C62" s="2" t="s">
        <v>348</v>
      </c>
      <c r="D62" s="6">
        <v>1</v>
      </c>
      <c r="E62" s="1" t="s">
        <v>11</v>
      </c>
      <c r="G62" s="6">
        <f>ROUND(D62*F62,0)</f>
        <v>0</v>
      </c>
    </row>
    <row r="64" spans="1:7" ht="66">
      <c r="A64" s="8">
        <v>32</v>
      </c>
      <c r="B64" s="2" t="s">
        <v>347</v>
      </c>
      <c r="C64" s="2" t="s">
        <v>346</v>
      </c>
      <c r="D64" s="6">
        <v>1</v>
      </c>
      <c r="E64" s="1" t="s">
        <v>11</v>
      </c>
      <c r="G64" s="6">
        <f>ROUND(D64*F64,0)</f>
        <v>0</v>
      </c>
    </row>
    <row r="66" spans="1:7" ht="105">
      <c r="A66" s="8">
        <v>33</v>
      </c>
      <c r="B66" s="2" t="s">
        <v>345</v>
      </c>
      <c r="C66" s="2" t="s">
        <v>344</v>
      </c>
      <c r="D66" s="6">
        <v>1</v>
      </c>
      <c r="E66" s="1" t="s">
        <v>11</v>
      </c>
      <c r="G66" s="6">
        <f>ROUND(D66*F66,0)</f>
        <v>0</v>
      </c>
    </row>
    <row r="68" spans="1:7" ht="78.75">
      <c r="A68" s="8">
        <v>34</v>
      </c>
      <c r="B68" s="2" t="s">
        <v>343</v>
      </c>
      <c r="C68" s="2" t="s">
        <v>342</v>
      </c>
      <c r="D68" s="6">
        <v>3</v>
      </c>
      <c r="E68" s="1" t="s">
        <v>11</v>
      </c>
      <c r="G68" s="6">
        <f>ROUND(D68*F68,0)</f>
        <v>0</v>
      </c>
    </row>
    <row r="70" spans="1:7" ht="78.75">
      <c r="A70" s="8">
        <v>35</v>
      </c>
      <c r="B70" s="2" t="s">
        <v>341</v>
      </c>
      <c r="C70" s="2" t="s">
        <v>340</v>
      </c>
      <c r="D70" s="6">
        <v>7</v>
      </c>
      <c r="E70" s="1" t="s">
        <v>11</v>
      </c>
      <c r="G70" s="6">
        <f>ROUND(D70*F70,0)</f>
        <v>0</v>
      </c>
    </row>
    <row r="72" spans="1:7" ht="78.75">
      <c r="A72" s="8">
        <v>36</v>
      </c>
      <c r="B72" s="2" t="s">
        <v>339</v>
      </c>
      <c r="C72" s="2" t="s">
        <v>338</v>
      </c>
      <c r="D72" s="6">
        <v>6</v>
      </c>
      <c r="E72" s="1" t="s">
        <v>11</v>
      </c>
      <c r="G72" s="6">
        <f>ROUND(D72*F72,0)</f>
        <v>0</v>
      </c>
    </row>
    <row r="74" spans="1:7" ht="78.75">
      <c r="A74" s="8">
        <v>37</v>
      </c>
      <c r="B74" s="2" t="s">
        <v>337</v>
      </c>
      <c r="C74" s="2" t="s">
        <v>336</v>
      </c>
      <c r="D74" s="6">
        <v>1</v>
      </c>
      <c r="E74" s="1" t="s">
        <v>11</v>
      </c>
      <c r="G74" s="6">
        <f>ROUND(D74*F74,0)</f>
        <v>0</v>
      </c>
    </row>
    <row r="76" spans="1:7" ht="78.75">
      <c r="A76" s="8">
        <v>38</v>
      </c>
      <c r="B76" s="1" t="s">
        <v>335</v>
      </c>
      <c r="C76" s="2" t="s">
        <v>334</v>
      </c>
      <c r="D76" s="6">
        <v>4</v>
      </c>
      <c r="E76" s="1" t="s">
        <v>11</v>
      </c>
      <c r="G76" s="6">
        <f>ROUND(D76*F76,0)</f>
        <v>0</v>
      </c>
    </row>
    <row r="78" spans="1:7" ht="78.75">
      <c r="A78" s="8">
        <v>39</v>
      </c>
      <c r="B78" s="1" t="s">
        <v>333</v>
      </c>
      <c r="C78" s="2" t="s">
        <v>332</v>
      </c>
      <c r="D78" s="6">
        <v>1</v>
      </c>
      <c r="E78" s="1" t="s">
        <v>11</v>
      </c>
      <c r="G78" s="6">
        <f>ROUND(D78*F78,0)</f>
        <v>0</v>
      </c>
    </row>
    <row r="80" spans="1:7" ht="105">
      <c r="A80" s="8">
        <v>40</v>
      </c>
      <c r="B80" s="2" t="s">
        <v>331</v>
      </c>
      <c r="C80" s="2" t="s">
        <v>330</v>
      </c>
      <c r="D80" s="6">
        <v>5</v>
      </c>
      <c r="E80" s="1" t="s">
        <v>11</v>
      </c>
      <c r="G80" s="6">
        <f>ROUND(D80*F80,0)</f>
        <v>0</v>
      </c>
    </row>
    <row r="82" spans="1:7" ht="92.25">
      <c r="A82" s="8">
        <v>41</v>
      </c>
      <c r="B82" s="2" t="s">
        <v>329</v>
      </c>
      <c r="C82" s="2" t="s">
        <v>328</v>
      </c>
      <c r="D82" s="6">
        <v>1</v>
      </c>
      <c r="E82" s="1" t="s">
        <v>11</v>
      </c>
      <c r="G82" s="6">
        <f>ROUND(D82*F82,0)</f>
        <v>0</v>
      </c>
    </row>
    <row r="84" spans="1:7" ht="94.5">
      <c r="A84" s="8">
        <v>42</v>
      </c>
      <c r="B84" s="2" t="s">
        <v>327</v>
      </c>
      <c r="C84" s="2" t="s">
        <v>326</v>
      </c>
      <c r="D84" s="6">
        <v>20</v>
      </c>
      <c r="E84" s="1" t="s">
        <v>14</v>
      </c>
      <c r="G84" s="6">
        <f>ROUND(D84*F84,0)</f>
        <v>0</v>
      </c>
    </row>
    <row r="86" spans="1:7" ht="81">
      <c r="A86" s="8">
        <v>43</v>
      </c>
      <c r="B86" s="2" t="s">
        <v>325</v>
      </c>
      <c r="C86" s="2" t="s">
        <v>324</v>
      </c>
      <c r="D86" s="6">
        <v>18</v>
      </c>
      <c r="E86" s="1" t="s">
        <v>14</v>
      </c>
      <c r="G86" s="6">
        <f>ROUND(D86*F86,0)</f>
        <v>0</v>
      </c>
    </row>
    <row r="88" spans="1:7" ht="68.25">
      <c r="A88" s="8">
        <v>44</v>
      </c>
      <c r="B88" s="2" t="s">
        <v>323</v>
      </c>
      <c r="C88" s="2" t="s">
        <v>322</v>
      </c>
      <c r="D88" s="6">
        <v>16</v>
      </c>
      <c r="E88" s="1" t="s">
        <v>14</v>
      </c>
      <c r="G88" s="6">
        <f>ROUND(D88*F88,0)</f>
        <v>0</v>
      </c>
    </row>
    <row r="90" spans="1:7" ht="39">
      <c r="A90" s="8">
        <v>45</v>
      </c>
      <c r="B90" s="2" t="s">
        <v>321</v>
      </c>
      <c r="C90" s="2" t="s">
        <v>320</v>
      </c>
      <c r="D90" s="6">
        <v>20</v>
      </c>
      <c r="E90" s="1" t="s">
        <v>14</v>
      </c>
      <c r="G90" s="6">
        <f>ROUND(D90*F90,0)</f>
        <v>0</v>
      </c>
    </row>
    <row r="92" spans="1:7" ht="66">
      <c r="A92" s="8">
        <v>46</v>
      </c>
      <c r="B92" s="2" t="s">
        <v>319</v>
      </c>
      <c r="C92" s="2" t="s">
        <v>318</v>
      </c>
      <c r="D92" s="6">
        <v>3</v>
      </c>
      <c r="E92" s="1" t="s">
        <v>11</v>
      </c>
      <c r="G92" s="6">
        <f>ROUND(D92*F92,0)</f>
        <v>0</v>
      </c>
    </row>
    <row r="94" spans="1:7" ht="66">
      <c r="A94" s="8">
        <v>47</v>
      </c>
      <c r="B94" s="2" t="s">
        <v>317</v>
      </c>
      <c r="C94" s="2" t="s">
        <v>316</v>
      </c>
      <c r="D94" s="6">
        <v>4</v>
      </c>
      <c r="E94" s="1" t="s">
        <v>11</v>
      </c>
      <c r="G94" s="6">
        <f>ROUND(D94*F94,0)</f>
        <v>0</v>
      </c>
    </row>
    <row r="96" spans="1:7" ht="52.5">
      <c r="A96" s="8">
        <v>48</v>
      </c>
      <c r="B96" s="2" t="s">
        <v>315</v>
      </c>
      <c r="C96" s="2" t="s">
        <v>314</v>
      </c>
      <c r="D96" s="6">
        <v>3</v>
      </c>
      <c r="E96" s="1" t="s">
        <v>11</v>
      </c>
      <c r="G96" s="6">
        <f>ROUND(D96*F96,0)</f>
        <v>0</v>
      </c>
    </row>
    <row r="98" spans="1:7" ht="66">
      <c r="A98" s="8">
        <v>49</v>
      </c>
      <c r="B98" s="2" t="s">
        <v>313</v>
      </c>
      <c r="C98" s="2" t="s">
        <v>312</v>
      </c>
      <c r="D98" s="6">
        <v>3</v>
      </c>
      <c r="E98" s="1" t="s">
        <v>11</v>
      </c>
      <c r="G98" s="6">
        <f>ROUND(D98*F98,0)</f>
        <v>0</v>
      </c>
    </row>
    <row r="100" spans="1:7" ht="66">
      <c r="A100" s="8">
        <v>50</v>
      </c>
      <c r="B100" s="2" t="s">
        <v>311</v>
      </c>
      <c r="C100" s="2" t="s">
        <v>310</v>
      </c>
      <c r="D100" s="6">
        <v>3</v>
      </c>
      <c r="E100" s="1" t="s">
        <v>11</v>
      </c>
      <c r="G100" s="6">
        <f>ROUND(D100*F100,0)</f>
        <v>0</v>
      </c>
    </row>
    <row r="102" spans="1:7" ht="39">
      <c r="A102" s="8">
        <v>51</v>
      </c>
      <c r="B102" s="2" t="s">
        <v>309</v>
      </c>
      <c r="C102" s="2" t="s">
        <v>308</v>
      </c>
      <c r="D102" s="6">
        <v>3</v>
      </c>
      <c r="E102" s="1" t="s">
        <v>11</v>
      </c>
      <c r="G102" s="6">
        <f>ROUND(D102*F102,0)</f>
        <v>0</v>
      </c>
    </row>
    <row r="104" spans="1:7" ht="66">
      <c r="A104" s="8">
        <v>52</v>
      </c>
      <c r="B104" s="2" t="s">
        <v>307</v>
      </c>
      <c r="C104" s="2" t="s">
        <v>306</v>
      </c>
      <c r="D104" s="6">
        <v>6</v>
      </c>
      <c r="E104" s="1" t="s">
        <v>11</v>
      </c>
      <c r="G104" s="6">
        <f>ROUND(D104*F104,0)</f>
        <v>0</v>
      </c>
    </row>
    <row r="106" spans="1:7" ht="66">
      <c r="A106" s="8">
        <v>53</v>
      </c>
      <c r="B106" s="2" t="s">
        <v>305</v>
      </c>
      <c r="C106" s="2" t="s">
        <v>304</v>
      </c>
      <c r="D106" s="6">
        <v>12</v>
      </c>
      <c r="E106" s="1" t="s">
        <v>11</v>
      </c>
      <c r="G106" s="6">
        <f>ROUND(D106*F106,0)</f>
        <v>0</v>
      </c>
    </row>
    <row r="108" spans="1:7" ht="52.5">
      <c r="A108" s="8">
        <v>54</v>
      </c>
      <c r="B108" s="2" t="s">
        <v>303</v>
      </c>
      <c r="C108" s="2" t="s">
        <v>302</v>
      </c>
      <c r="D108" s="6">
        <v>20</v>
      </c>
      <c r="E108" s="1" t="s">
        <v>11</v>
      </c>
      <c r="G108" s="6">
        <f>ROUND(D108*F108,0)</f>
        <v>0</v>
      </c>
    </row>
    <row r="110" spans="1:7" ht="26.25">
      <c r="A110" s="8">
        <v>55</v>
      </c>
      <c r="B110" s="2" t="s">
        <v>301</v>
      </c>
      <c r="C110" s="2" t="s">
        <v>300</v>
      </c>
      <c r="D110" s="6">
        <v>45</v>
      </c>
      <c r="E110" s="1" t="s">
        <v>299</v>
      </c>
      <c r="G110" s="6">
        <f>ROUND(D110*F110,0)</f>
        <v>0</v>
      </c>
    </row>
    <row r="111" spans="2:3" ht="12.75">
      <c r="B111" s="2"/>
      <c r="C111" s="2"/>
    </row>
    <row r="112" spans="1:8" ht="144.75">
      <c r="A112" s="59">
        <v>56</v>
      </c>
      <c r="B112" s="60" t="s">
        <v>418</v>
      </c>
      <c r="C112" s="60" t="s">
        <v>419</v>
      </c>
      <c r="D112" s="61">
        <v>1</v>
      </c>
      <c r="E112" s="60" t="s">
        <v>11</v>
      </c>
      <c r="F112" s="61"/>
      <c r="G112" s="61">
        <v>0</v>
      </c>
      <c r="H112" s="62" t="s">
        <v>422</v>
      </c>
    </row>
    <row r="113" spans="1:7" ht="12.75">
      <c r="A113" s="59"/>
      <c r="B113" s="60"/>
      <c r="C113" s="60"/>
      <c r="D113" s="61"/>
      <c r="E113" s="60"/>
      <c r="F113" s="61"/>
      <c r="G113" s="61"/>
    </row>
    <row r="114" spans="1:8" ht="39">
      <c r="A114" s="59">
        <v>57</v>
      </c>
      <c r="B114" s="60" t="s">
        <v>420</v>
      </c>
      <c r="C114" s="60" t="s">
        <v>421</v>
      </c>
      <c r="D114" s="61">
        <v>1</v>
      </c>
      <c r="E114" s="60" t="s">
        <v>11</v>
      </c>
      <c r="F114" s="61"/>
      <c r="G114" s="61">
        <v>0</v>
      </c>
      <c r="H114" s="62" t="s">
        <v>422</v>
      </c>
    </row>
    <row r="115" spans="1:9" s="11" customFormat="1" ht="12.75">
      <c r="A115" s="7"/>
      <c r="B115" s="3"/>
      <c r="C115" s="3" t="s">
        <v>18</v>
      </c>
      <c r="D115" s="5"/>
      <c r="E115" s="3"/>
      <c r="F115" s="5"/>
      <c r="G115" s="5">
        <f>SUM(G2:G112)</f>
        <v>0</v>
      </c>
      <c r="H115" s="10"/>
      <c r="I115"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sheetPr>
    <pageSetUpPr fitToPage="1"/>
  </sheetPr>
  <dimension ref="A1:G4"/>
  <sheetViews>
    <sheetView view="pageBreakPreview" zoomScale="60" zoomScalePageLayoutView="0" workbookViewId="0" topLeftCell="A1">
      <selection activeCell="F2" sqref="F2"/>
    </sheetView>
  </sheetViews>
  <sheetFormatPr defaultColWidth="9.140625" defaultRowHeight="15"/>
  <cols>
    <col min="1" max="1" width="4.28125" style="24" customWidth="1"/>
    <col min="2" max="2" width="9.140625" style="34" customWidth="1"/>
    <col min="3" max="3" width="36.140625" style="22" customWidth="1"/>
    <col min="4" max="4" width="5.7109375" style="23" customWidth="1"/>
    <col min="5" max="5" width="5.7109375" style="22" customWidth="1"/>
    <col min="6" max="6" width="8.28125" style="23" customWidth="1"/>
    <col min="7" max="7" width="10.28125" style="23" customWidth="1"/>
    <col min="8" max="8" width="15.7109375" style="22" customWidth="1"/>
    <col min="9" max="16384" width="9.140625" style="22" customWidth="1"/>
  </cols>
  <sheetData>
    <row r="1" spans="1:7" s="30" customFormat="1" ht="26.25">
      <c r="A1" s="28" t="s">
        <v>2</v>
      </c>
      <c r="B1" s="35" t="s">
        <v>3</v>
      </c>
      <c r="C1" s="27" t="s">
        <v>4</v>
      </c>
      <c r="D1" s="26" t="s">
        <v>5</v>
      </c>
      <c r="E1" s="27" t="s">
        <v>6</v>
      </c>
      <c r="F1" s="26" t="s">
        <v>252</v>
      </c>
      <c r="G1" s="26" t="s">
        <v>253</v>
      </c>
    </row>
    <row r="2" spans="1:7" ht="126.75" customHeight="1">
      <c r="A2" s="24">
        <v>1</v>
      </c>
      <c r="B2" s="36" t="s">
        <v>251</v>
      </c>
      <c r="C2" s="32" t="s">
        <v>250</v>
      </c>
      <c r="D2" s="23">
        <v>2</v>
      </c>
      <c r="E2" s="22" t="s">
        <v>11</v>
      </c>
      <c r="G2" s="23">
        <f>SUM(D2*F2)</f>
        <v>0</v>
      </c>
    </row>
    <row r="4" spans="1:7" s="25" customFormat="1" ht="12.75">
      <c r="A4" s="28"/>
      <c r="B4" s="33"/>
      <c r="C4" s="27" t="s">
        <v>18</v>
      </c>
      <c r="D4" s="26"/>
      <c r="E4" s="27"/>
      <c r="F4" s="26"/>
      <c r="G4" s="26">
        <f>ROUND(SUM(G2:G3),0)</f>
        <v>0</v>
      </c>
    </row>
  </sheetData>
  <sheetProtection/>
  <printOptions/>
  <pageMargins left="1" right="1" top="1" bottom="1" header="0.4166666666666667" footer="0.4166666666666667"/>
  <pageSetup firstPageNumber="1" useFirstPageNumber="1"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view="pageBreakPreview" zoomScale="60" zoomScalePageLayoutView="0" workbookViewId="0" topLeftCell="A10">
      <selection activeCell="B24" sqref="B24:C24"/>
    </sheetView>
  </sheetViews>
  <sheetFormatPr defaultColWidth="9.140625" defaultRowHeight="15"/>
  <cols>
    <col min="1" max="1" width="36.421875" style="13" customWidth="1"/>
    <col min="2" max="3" width="20.7109375" style="13" customWidth="1"/>
    <col min="4" max="16384" width="9.140625" style="13" customWidth="1"/>
  </cols>
  <sheetData>
    <row r="1" spans="1:3" s="14" customFormat="1" ht="15">
      <c r="A1" s="14" t="s">
        <v>0</v>
      </c>
      <c r="B1" s="73" t="s">
        <v>1</v>
      </c>
      <c r="C1" s="74"/>
    </row>
    <row r="2" spans="1:3" ht="15">
      <c r="A2" s="13" t="s">
        <v>20</v>
      </c>
      <c r="B2" s="80">
        <f>'Felvonulási létesítmények'!G14</f>
        <v>0</v>
      </c>
      <c r="C2" s="81"/>
    </row>
    <row r="3" spans="1:3" ht="15">
      <c r="A3" s="13" t="s">
        <v>26</v>
      </c>
      <c r="B3" s="75">
        <f>'Zsaluzás és állványozás'!G10</f>
        <v>0</v>
      </c>
      <c r="C3" s="82"/>
    </row>
    <row r="4" spans="1:3" ht="15">
      <c r="A4" s="13" t="s">
        <v>29</v>
      </c>
      <c r="B4" s="75">
        <f>'Költségtérítés tételek'!G6</f>
        <v>0</v>
      </c>
      <c r="C4" s="82"/>
    </row>
    <row r="5" spans="1:3" ht="15">
      <c r="A5" s="13" t="s">
        <v>35</v>
      </c>
      <c r="B5" s="75">
        <f>'Irtás, föld- és sziklamunka'!G13</f>
        <v>0</v>
      </c>
      <c r="C5" s="76"/>
    </row>
    <row r="6" spans="1:3" ht="15">
      <c r="A6" s="13" t="s">
        <v>38</v>
      </c>
      <c r="B6" s="75">
        <f>'Helyszíni beton és vasbeton mun'!G6</f>
        <v>0</v>
      </c>
      <c r="C6" s="76"/>
    </row>
    <row r="7" spans="1:3" ht="15">
      <c r="A7" s="13" t="s">
        <v>41</v>
      </c>
      <c r="B7" s="75">
        <f>'Falazás és egyéb kőműves munkák'!G6</f>
        <v>0</v>
      </c>
      <c r="C7" s="76"/>
    </row>
    <row r="8" spans="1:3" ht="15">
      <c r="A8" s="13" t="s">
        <v>50</v>
      </c>
      <c r="B8" s="75">
        <f>Ácsmunka!G20</f>
        <v>0</v>
      </c>
      <c r="C8" s="76"/>
    </row>
    <row r="9" spans="1:3" ht="15">
      <c r="A9" s="13" t="s">
        <v>60</v>
      </c>
      <c r="B9" s="75">
        <f>'Vakolás és rabicolás'!G22</f>
        <v>0</v>
      </c>
      <c r="C9" s="76"/>
    </row>
    <row r="10" spans="1:3" ht="15">
      <c r="A10" s="13" t="s">
        <v>61</v>
      </c>
      <c r="B10" s="75">
        <f>Szárazépítés!G6</f>
        <v>0</v>
      </c>
      <c r="C10" s="76"/>
    </row>
    <row r="11" spans="1:3" ht="15">
      <c r="A11" s="13" t="s">
        <v>65</v>
      </c>
      <c r="B11" s="75">
        <f>Tetőfedés!G8</f>
        <v>0</v>
      </c>
      <c r="C11" s="76"/>
    </row>
    <row r="12" spans="1:3" ht="30.75">
      <c r="A12" s="13" t="s">
        <v>69</v>
      </c>
      <c r="B12" s="75">
        <f>'Aljzatkészítés, hideg- és meleg'!G11</f>
        <v>0</v>
      </c>
      <c r="C12" s="76"/>
    </row>
    <row r="13" spans="1:3" ht="15">
      <c r="A13" s="13" t="s">
        <v>74</v>
      </c>
      <c r="B13" s="75">
        <f>Bádogozás!G16</f>
        <v>0</v>
      </c>
      <c r="C13" s="76"/>
    </row>
    <row r="14" spans="1:3" ht="15">
      <c r="A14" s="13" t="s">
        <v>82</v>
      </c>
      <c r="B14" s="75">
        <f>'Asztalosszerkezetek elhelyezése'!G14</f>
        <v>0</v>
      </c>
      <c r="C14" s="76"/>
    </row>
    <row r="15" spans="1:3" ht="30.75">
      <c r="A15" s="13" t="s">
        <v>94</v>
      </c>
      <c r="B15" s="75">
        <f>'Felületképzés (festés, mázolás,'!G26</f>
        <v>0</v>
      </c>
      <c r="C15" s="76"/>
    </row>
    <row r="16" spans="1:3" ht="15">
      <c r="A16" s="13" t="s">
        <v>103</v>
      </c>
      <c r="B16" s="75">
        <f>Szigetelés!G18</f>
        <v>0</v>
      </c>
      <c r="C16" s="76"/>
    </row>
    <row r="17" spans="1:3" ht="15">
      <c r="A17" s="13" t="s">
        <v>407</v>
      </c>
      <c r="B17" s="76">
        <f>'Elektromos energia ellátás, vil'!G115</f>
        <v>0</v>
      </c>
      <c r="C17" s="76"/>
    </row>
    <row r="18" spans="1:3" ht="15">
      <c r="A18" s="13" t="s">
        <v>254</v>
      </c>
      <c r="B18" s="75">
        <f>'Megújuló energiahasznosító bere'!G4</f>
        <v>0</v>
      </c>
      <c r="C18" s="75"/>
    </row>
    <row r="19" spans="1:3" ht="21" customHeight="1">
      <c r="A19" s="13" t="s">
        <v>255</v>
      </c>
      <c r="B19" s="75">
        <f>'Épületgépészeti csővezeték  (2'!G24</f>
        <v>0</v>
      </c>
      <c r="C19" s="76"/>
    </row>
    <row r="20" spans="1:3" ht="30.75">
      <c r="A20" s="13" t="s">
        <v>257</v>
      </c>
      <c r="B20" s="79">
        <f>'Épületgépészeti szerelvénye (2'!G51</f>
        <v>0</v>
      </c>
      <c r="C20" s="79"/>
    </row>
    <row r="21" spans="1:3" ht="30.75">
      <c r="A21" s="13" t="s">
        <v>256</v>
      </c>
      <c r="B21" s="77">
        <f>'Épületgépészeti szerelvények és'!G8</f>
        <v>0</v>
      </c>
      <c r="C21" s="78"/>
    </row>
    <row r="22" spans="1:3" s="14" customFormat="1" ht="15">
      <c r="A22" s="14" t="s">
        <v>108</v>
      </c>
      <c r="B22" s="73">
        <f>SUM(B2:C21)</f>
        <v>0</v>
      </c>
      <c r="C22" s="74"/>
    </row>
  </sheetData>
  <sheetProtection/>
  <mergeCells count="22">
    <mergeCell ref="B1:C1"/>
    <mergeCell ref="B2:C2"/>
    <mergeCell ref="B3:C3"/>
    <mergeCell ref="B4:C4"/>
    <mergeCell ref="B5:C5"/>
    <mergeCell ref="B6:C6"/>
    <mergeCell ref="B7:C7"/>
    <mergeCell ref="B8:C8"/>
    <mergeCell ref="B9:C9"/>
    <mergeCell ref="B10:C10"/>
    <mergeCell ref="B11:C11"/>
    <mergeCell ref="B12:C12"/>
    <mergeCell ref="B22:C22"/>
    <mergeCell ref="B13:C13"/>
    <mergeCell ref="B14:C14"/>
    <mergeCell ref="B15:C15"/>
    <mergeCell ref="B16:C16"/>
    <mergeCell ref="B19:C19"/>
    <mergeCell ref="B21:C21"/>
    <mergeCell ref="B17:C17"/>
    <mergeCell ref="B18:C18"/>
    <mergeCell ref="B20:C20"/>
  </mergeCells>
  <printOptions/>
  <pageMargins left="1" right="1" top="1" bottom="1" header="0.4166666666666667" footer="0.4166666666666667"/>
  <pageSetup firstPageNumber="1" useFirstPageNumber="1" fitToHeight="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G24"/>
  <sheetViews>
    <sheetView view="pageBreakPreview" zoomScale="60" zoomScalePageLayoutView="0" workbookViewId="0" topLeftCell="A1">
      <selection activeCell="F2" sqref="F2:F22"/>
    </sheetView>
  </sheetViews>
  <sheetFormatPr defaultColWidth="9.140625" defaultRowHeight="15"/>
  <cols>
    <col min="1" max="1" width="4.28125" style="24" customWidth="1"/>
    <col min="2" max="2" width="9.28125" style="22" customWidth="1"/>
    <col min="3" max="3" width="36.7109375" style="22" customWidth="1"/>
    <col min="4" max="4" width="6.7109375" style="23" customWidth="1"/>
    <col min="5" max="5" width="6.7109375" style="22" customWidth="1"/>
    <col min="6" max="6" width="8.28125" style="23" customWidth="1"/>
    <col min="7" max="7" width="10.28125" style="23" customWidth="1"/>
    <col min="8" max="16384" width="9.140625" style="22" customWidth="1"/>
  </cols>
  <sheetData>
    <row r="1" spans="1:7" s="30" customFormat="1" ht="26.25">
      <c r="A1" s="28" t="s">
        <v>2</v>
      </c>
      <c r="B1" s="27" t="s">
        <v>3</v>
      </c>
      <c r="C1" s="27" t="s">
        <v>4</v>
      </c>
      <c r="D1" s="26" t="s">
        <v>5</v>
      </c>
      <c r="E1" s="27" t="s">
        <v>6</v>
      </c>
      <c r="F1" s="26" t="s">
        <v>252</v>
      </c>
      <c r="G1" s="26" t="s">
        <v>253</v>
      </c>
    </row>
    <row r="2" spans="1:7" ht="92.25">
      <c r="A2" s="24">
        <v>1</v>
      </c>
      <c r="B2" s="22" t="s">
        <v>258</v>
      </c>
      <c r="C2" s="29" t="s">
        <v>230</v>
      </c>
      <c r="D2" s="23">
        <v>60</v>
      </c>
      <c r="E2" s="22" t="s">
        <v>14</v>
      </c>
      <c r="G2" s="23">
        <f>SUM(D2*F2)</f>
        <v>0</v>
      </c>
    </row>
    <row r="3" ht="12.75">
      <c r="G3" s="23">
        <f aca="true" t="shared" si="0" ref="G3:G22">SUM(D3*F3)</f>
        <v>0</v>
      </c>
    </row>
    <row r="4" spans="1:7" ht="92.25">
      <c r="A4" s="24">
        <v>2</v>
      </c>
      <c r="B4" s="22" t="s">
        <v>259</v>
      </c>
      <c r="C4" s="29" t="s">
        <v>104</v>
      </c>
      <c r="D4" s="23">
        <v>55</v>
      </c>
      <c r="E4" s="22" t="s">
        <v>14</v>
      </c>
      <c r="G4" s="23">
        <f>SUM(D4*F4)</f>
        <v>0</v>
      </c>
    </row>
    <row r="5" ht="12.75">
      <c r="G5" s="23">
        <f t="shared" si="0"/>
        <v>0</v>
      </c>
    </row>
    <row r="6" spans="1:7" ht="92.25">
      <c r="A6" s="24">
        <v>3</v>
      </c>
      <c r="B6" s="22" t="s">
        <v>260</v>
      </c>
      <c r="C6" s="29" t="s">
        <v>229</v>
      </c>
      <c r="D6" s="23">
        <v>45</v>
      </c>
      <c r="E6" s="22" t="s">
        <v>14</v>
      </c>
      <c r="G6" s="23">
        <f t="shared" si="0"/>
        <v>0</v>
      </c>
    </row>
    <row r="7" ht="12.75">
      <c r="G7" s="23">
        <f t="shared" si="0"/>
        <v>0</v>
      </c>
    </row>
    <row r="8" spans="1:7" ht="92.25">
      <c r="A8" s="24">
        <v>4</v>
      </c>
      <c r="B8" s="22" t="s">
        <v>261</v>
      </c>
      <c r="C8" s="29" t="s">
        <v>228</v>
      </c>
      <c r="D8" s="23">
        <v>40</v>
      </c>
      <c r="E8" s="22" t="s">
        <v>14</v>
      </c>
      <c r="G8" s="23">
        <f t="shared" si="0"/>
        <v>0</v>
      </c>
    </row>
    <row r="9" ht="12.75">
      <c r="G9" s="23">
        <f t="shared" si="0"/>
        <v>0</v>
      </c>
    </row>
    <row r="10" spans="1:7" ht="66">
      <c r="A10" s="24">
        <v>5</v>
      </c>
      <c r="B10" s="22" t="s">
        <v>262</v>
      </c>
      <c r="C10" s="29" t="s">
        <v>227</v>
      </c>
      <c r="D10" s="23">
        <v>32</v>
      </c>
      <c r="E10" s="22" t="s">
        <v>11</v>
      </c>
      <c r="G10" s="23">
        <f t="shared" si="0"/>
        <v>0</v>
      </c>
    </row>
    <row r="11" ht="12.75">
      <c r="G11" s="23">
        <f t="shared" si="0"/>
        <v>0</v>
      </c>
    </row>
    <row r="12" spans="1:7" ht="66">
      <c r="A12" s="24">
        <v>6</v>
      </c>
      <c r="B12" s="22" t="s">
        <v>263</v>
      </c>
      <c r="C12" s="29" t="s">
        <v>226</v>
      </c>
      <c r="D12" s="23">
        <v>6</v>
      </c>
      <c r="E12" s="22" t="s">
        <v>11</v>
      </c>
      <c r="G12" s="23">
        <f t="shared" si="0"/>
        <v>0</v>
      </c>
    </row>
    <row r="13" ht="12.75">
      <c r="G13" s="23">
        <f t="shared" si="0"/>
        <v>0</v>
      </c>
    </row>
    <row r="14" spans="1:7" ht="66">
      <c r="A14" s="24">
        <v>7</v>
      </c>
      <c r="B14" s="22" t="s">
        <v>264</v>
      </c>
      <c r="C14" s="29" t="s">
        <v>225</v>
      </c>
      <c r="D14" s="23">
        <v>8</v>
      </c>
      <c r="E14" s="22" t="s">
        <v>11</v>
      </c>
      <c r="G14" s="23">
        <f t="shared" si="0"/>
        <v>0</v>
      </c>
    </row>
    <row r="15" ht="12.75">
      <c r="G15" s="23">
        <f t="shared" si="0"/>
        <v>0</v>
      </c>
    </row>
    <row r="16" spans="1:7" ht="66">
      <c r="A16" s="24">
        <v>8</v>
      </c>
      <c r="B16" s="22" t="s">
        <v>265</v>
      </c>
      <c r="C16" s="29" t="s">
        <v>224</v>
      </c>
      <c r="D16" s="23">
        <v>10</v>
      </c>
      <c r="E16" s="22" t="s">
        <v>11</v>
      </c>
      <c r="G16" s="23">
        <f t="shared" si="0"/>
        <v>0</v>
      </c>
    </row>
    <row r="17" ht="12.75">
      <c r="G17" s="23">
        <f t="shared" si="0"/>
        <v>0</v>
      </c>
    </row>
    <row r="18" spans="1:7" ht="66">
      <c r="A18" s="24">
        <v>9</v>
      </c>
      <c r="B18" s="22" t="s">
        <v>266</v>
      </c>
      <c r="C18" s="29" t="s">
        <v>223</v>
      </c>
      <c r="D18" s="23">
        <v>4</v>
      </c>
      <c r="E18" s="22" t="s">
        <v>11</v>
      </c>
      <c r="G18" s="23">
        <f t="shared" si="0"/>
        <v>0</v>
      </c>
    </row>
    <row r="19" ht="12.75">
      <c r="G19" s="23">
        <f t="shared" si="0"/>
        <v>0</v>
      </c>
    </row>
    <row r="20" spans="1:7" ht="66">
      <c r="A20" s="24">
        <v>10</v>
      </c>
      <c r="B20" s="22" t="s">
        <v>267</v>
      </c>
      <c r="C20" s="29" t="s">
        <v>222</v>
      </c>
      <c r="D20" s="23">
        <v>10</v>
      </c>
      <c r="E20" s="22" t="s">
        <v>11</v>
      </c>
      <c r="G20" s="23">
        <f t="shared" si="0"/>
        <v>0</v>
      </c>
    </row>
    <row r="21" ht="12.75">
      <c r="G21" s="23">
        <f t="shared" si="0"/>
        <v>0</v>
      </c>
    </row>
    <row r="22" spans="1:7" ht="66">
      <c r="A22" s="24">
        <v>11</v>
      </c>
      <c r="B22" s="22" t="s">
        <v>268</v>
      </c>
      <c r="C22" s="29" t="s">
        <v>221</v>
      </c>
      <c r="D22" s="23">
        <v>4</v>
      </c>
      <c r="E22" s="22" t="s">
        <v>11</v>
      </c>
      <c r="G22" s="23">
        <f t="shared" si="0"/>
        <v>0</v>
      </c>
    </row>
    <row r="24" spans="1:7" s="25" customFormat="1" ht="12.75">
      <c r="A24" s="28"/>
      <c r="B24" s="27"/>
      <c r="C24" s="27" t="s">
        <v>18</v>
      </c>
      <c r="D24" s="26"/>
      <c r="E24" s="27"/>
      <c r="F24" s="26"/>
      <c r="G24" s="26">
        <f>SUM(G2:G22)</f>
        <v>0</v>
      </c>
    </row>
  </sheetData>
  <sheetProtection/>
  <printOptions/>
  <pageMargins left="1" right="1" top="1" bottom="1" header="0.4166666666666667" footer="0.4166666666666667"/>
  <pageSetup firstPageNumber="1" useFirstPageNumber="1" fitToHeight="0" fitToWidth="1"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1:H51"/>
  <sheetViews>
    <sheetView view="pageBreakPreview" zoomScale="60" zoomScalePageLayoutView="0" workbookViewId="0" topLeftCell="A1">
      <selection activeCell="F2" sqref="F2:F49"/>
    </sheetView>
  </sheetViews>
  <sheetFormatPr defaultColWidth="9.140625" defaultRowHeight="15"/>
  <cols>
    <col min="1" max="1" width="4.28125" style="24" customWidth="1"/>
    <col min="2" max="2" width="9.28125" style="22" customWidth="1"/>
    <col min="3" max="3" width="36.7109375" style="22" customWidth="1"/>
    <col min="4" max="4" width="6.7109375" style="23" customWidth="1"/>
    <col min="5" max="5" width="6.7109375" style="22" customWidth="1"/>
    <col min="6" max="6" width="8.28125" style="23" customWidth="1"/>
    <col min="7" max="7" width="10.28125" style="23" customWidth="1"/>
    <col min="8" max="8" width="15.7109375" style="22" customWidth="1"/>
    <col min="9" max="16384" width="9.140625" style="22" customWidth="1"/>
  </cols>
  <sheetData>
    <row r="1" spans="1:7" s="30" customFormat="1" ht="26.25">
      <c r="A1" s="28" t="s">
        <v>2</v>
      </c>
      <c r="B1" s="27" t="s">
        <v>3</v>
      </c>
      <c r="C1" s="27" t="s">
        <v>4</v>
      </c>
      <c r="D1" s="26" t="s">
        <v>5</v>
      </c>
      <c r="E1" s="27" t="s">
        <v>6</v>
      </c>
      <c r="F1" s="26" t="s">
        <v>252</v>
      </c>
      <c r="G1" s="26" t="s">
        <v>253</v>
      </c>
    </row>
    <row r="2" spans="1:7" ht="78.75">
      <c r="A2" s="24">
        <v>1</v>
      </c>
      <c r="B2" s="22" t="s">
        <v>269</v>
      </c>
      <c r="C2" s="29" t="s">
        <v>248</v>
      </c>
      <c r="D2" s="23">
        <v>4</v>
      </c>
      <c r="E2" s="22" t="s">
        <v>11</v>
      </c>
      <c r="G2" s="23">
        <f>SUM(D2*F2)</f>
        <v>0</v>
      </c>
    </row>
    <row r="3" ht="12.75">
      <c r="G3" s="23">
        <f aca="true" t="shared" si="0" ref="G3:G48">SUM(D3*F3)</f>
        <v>0</v>
      </c>
    </row>
    <row r="4" spans="1:7" ht="78.75">
      <c r="A4" s="24">
        <v>2</v>
      </c>
      <c r="B4" s="22" t="s">
        <v>270</v>
      </c>
      <c r="C4" s="29" t="s">
        <v>247</v>
      </c>
      <c r="D4" s="23">
        <v>4</v>
      </c>
      <c r="E4" s="22" t="s">
        <v>11</v>
      </c>
      <c r="G4" s="23">
        <f t="shared" si="0"/>
        <v>0</v>
      </c>
    </row>
    <row r="5" spans="3:7" ht="12.75">
      <c r="C5" s="29" t="s">
        <v>246</v>
      </c>
      <c r="G5" s="23">
        <f t="shared" si="0"/>
        <v>0</v>
      </c>
    </row>
    <row r="6" ht="12.75">
      <c r="G6" s="23">
        <f t="shared" si="0"/>
        <v>0</v>
      </c>
    </row>
    <row r="7" spans="1:7" ht="92.25">
      <c r="A7" s="24">
        <v>3</v>
      </c>
      <c r="B7" s="22" t="s">
        <v>271</v>
      </c>
      <c r="C7" s="29" t="s">
        <v>245</v>
      </c>
      <c r="D7" s="23">
        <v>4</v>
      </c>
      <c r="E7" s="22" t="s">
        <v>11</v>
      </c>
      <c r="G7" s="23">
        <f t="shared" si="0"/>
        <v>0</v>
      </c>
    </row>
    <row r="8" spans="3:7" ht="12.75">
      <c r="C8" s="29" t="s">
        <v>244</v>
      </c>
      <c r="G8" s="23">
        <f t="shared" si="0"/>
        <v>0</v>
      </c>
    </row>
    <row r="9" ht="12.75">
      <c r="G9" s="23">
        <f t="shared" si="0"/>
        <v>0</v>
      </c>
    </row>
    <row r="10" spans="1:7" ht="92.25">
      <c r="A10" s="24">
        <v>4</v>
      </c>
      <c r="B10" s="22" t="s">
        <v>272</v>
      </c>
      <c r="C10" s="29" t="s">
        <v>243</v>
      </c>
      <c r="D10" s="23">
        <v>4</v>
      </c>
      <c r="E10" s="22" t="s">
        <v>11</v>
      </c>
      <c r="G10" s="23">
        <f t="shared" si="0"/>
        <v>0</v>
      </c>
    </row>
    <row r="11" spans="3:7" ht="26.25">
      <c r="C11" s="29" t="s">
        <v>242</v>
      </c>
      <c r="G11" s="23">
        <f t="shared" si="0"/>
        <v>0</v>
      </c>
    </row>
    <row r="12" ht="12.75">
      <c r="G12" s="23">
        <f t="shared" si="0"/>
        <v>0</v>
      </c>
    </row>
    <row r="13" spans="1:7" ht="78.75">
      <c r="A13" s="24">
        <v>5</v>
      </c>
      <c r="B13" s="22" t="s">
        <v>273</v>
      </c>
      <c r="C13" s="29" t="s">
        <v>241</v>
      </c>
      <c r="D13" s="23">
        <v>14</v>
      </c>
      <c r="E13" s="22" t="s">
        <v>11</v>
      </c>
      <c r="G13" s="23">
        <f t="shared" si="0"/>
        <v>0</v>
      </c>
    </row>
    <row r="14" ht="12.75">
      <c r="G14" s="23">
        <f t="shared" si="0"/>
        <v>0</v>
      </c>
    </row>
    <row r="15" spans="1:7" ht="78.75">
      <c r="A15" s="24">
        <v>6</v>
      </c>
      <c r="B15" s="22" t="s">
        <v>274</v>
      </c>
      <c r="C15" s="29" t="s">
        <v>240</v>
      </c>
      <c r="D15" s="23">
        <v>14</v>
      </c>
      <c r="E15" s="22" t="s">
        <v>11</v>
      </c>
      <c r="G15" s="23">
        <f t="shared" si="0"/>
        <v>0</v>
      </c>
    </row>
    <row r="16" ht="12.75">
      <c r="G16" s="23">
        <f t="shared" si="0"/>
        <v>0</v>
      </c>
    </row>
    <row r="17" spans="1:7" ht="52.5">
      <c r="A17" s="24">
        <v>7</v>
      </c>
      <c r="B17" s="22" t="s">
        <v>275</v>
      </c>
      <c r="C17" s="29" t="s">
        <v>239</v>
      </c>
      <c r="D17" s="23">
        <v>14</v>
      </c>
      <c r="E17" s="22" t="s">
        <v>11</v>
      </c>
      <c r="G17" s="23">
        <f t="shared" si="0"/>
        <v>0</v>
      </c>
    </row>
    <row r="18" ht="12.75">
      <c r="G18" s="23">
        <f t="shared" si="0"/>
        <v>0</v>
      </c>
    </row>
    <row r="19" spans="1:7" ht="78.75">
      <c r="A19" s="24">
        <v>8</v>
      </c>
      <c r="B19" s="22" t="s">
        <v>276</v>
      </c>
      <c r="C19" s="29" t="s">
        <v>238</v>
      </c>
      <c r="D19" s="23">
        <v>1</v>
      </c>
      <c r="E19" s="22" t="s">
        <v>11</v>
      </c>
      <c r="G19" s="23">
        <f t="shared" si="0"/>
        <v>0</v>
      </c>
    </row>
    <row r="20" spans="3:7" ht="12.75">
      <c r="C20" s="29" t="s">
        <v>237</v>
      </c>
      <c r="G20" s="23">
        <f t="shared" si="0"/>
        <v>0</v>
      </c>
    </row>
    <row r="21" ht="12.75">
      <c r="G21" s="23">
        <f t="shared" si="0"/>
        <v>0</v>
      </c>
    </row>
    <row r="22" spans="1:7" ht="66">
      <c r="A22" s="24">
        <v>9</v>
      </c>
      <c r="B22" s="22" t="s">
        <v>277</v>
      </c>
      <c r="C22" s="29" t="s">
        <v>236</v>
      </c>
      <c r="D22" s="23">
        <v>1</v>
      </c>
      <c r="E22" s="22" t="s">
        <v>11</v>
      </c>
      <c r="G22" s="23">
        <f t="shared" si="0"/>
        <v>0</v>
      </c>
    </row>
    <row r="23" ht="12.75">
      <c r="G23" s="23">
        <f t="shared" si="0"/>
        <v>0</v>
      </c>
    </row>
    <row r="24" spans="1:7" ht="92.25">
      <c r="A24" s="24">
        <v>10</v>
      </c>
      <c r="B24" s="22" t="s">
        <v>278</v>
      </c>
      <c r="C24" s="29" t="s">
        <v>235</v>
      </c>
      <c r="D24" s="23">
        <v>1</v>
      </c>
      <c r="E24" s="22" t="s">
        <v>11</v>
      </c>
      <c r="G24" s="23">
        <f t="shared" si="0"/>
        <v>0</v>
      </c>
    </row>
    <row r="25" spans="3:7" ht="12.75">
      <c r="C25" s="29" t="s">
        <v>234</v>
      </c>
      <c r="G25" s="23">
        <f t="shared" si="0"/>
        <v>0</v>
      </c>
    </row>
    <row r="26" ht="12.75">
      <c r="G26" s="23">
        <f t="shared" si="0"/>
        <v>0</v>
      </c>
    </row>
    <row r="27" spans="1:7" ht="78.75">
      <c r="A27" s="24">
        <v>11</v>
      </c>
      <c r="B27" s="22" t="s">
        <v>280</v>
      </c>
      <c r="C27" s="29" t="s">
        <v>279</v>
      </c>
      <c r="D27" s="23">
        <v>4</v>
      </c>
      <c r="E27" s="22" t="s">
        <v>11</v>
      </c>
      <c r="G27" s="23">
        <f t="shared" si="0"/>
        <v>0</v>
      </c>
    </row>
    <row r="28" ht="12.75">
      <c r="G28" s="23">
        <f t="shared" si="0"/>
        <v>0</v>
      </c>
    </row>
    <row r="29" spans="1:7" ht="78.75">
      <c r="A29" s="24">
        <v>12</v>
      </c>
      <c r="B29" s="22" t="s">
        <v>426</v>
      </c>
      <c r="C29" s="29" t="s">
        <v>281</v>
      </c>
      <c r="D29" s="23">
        <v>1</v>
      </c>
      <c r="E29" s="22" t="s">
        <v>11</v>
      </c>
      <c r="G29" s="23">
        <f t="shared" si="0"/>
        <v>0</v>
      </c>
    </row>
    <row r="30" ht="12.75">
      <c r="G30" s="23">
        <f t="shared" si="0"/>
        <v>0</v>
      </c>
    </row>
    <row r="31" spans="1:7" ht="78.75">
      <c r="A31" s="24">
        <v>13</v>
      </c>
      <c r="B31" s="22" t="s">
        <v>283</v>
      </c>
      <c r="C31" s="29" t="s">
        <v>282</v>
      </c>
      <c r="D31" s="23">
        <v>1</v>
      </c>
      <c r="E31" s="22" t="s">
        <v>11</v>
      </c>
      <c r="G31" s="23">
        <f t="shared" si="0"/>
        <v>0</v>
      </c>
    </row>
    <row r="32" ht="12.75">
      <c r="G32" s="23">
        <f t="shared" si="0"/>
        <v>0</v>
      </c>
    </row>
    <row r="33" spans="1:8" ht="78.75">
      <c r="A33" s="24">
        <v>14</v>
      </c>
      <c r="B33" s="22" t="s">
        <v>285</v>
      </c>
      <c r="C33" s="29" t="s">
        <v>284</v>
      </c>
      <c r="D33" s="23">
        <v>1</v>
      </c>
      <c r="E33" s="22" t="s">
        <v>11</v>
      </c>
      <c r="F33" s="68"/>
      <c r="G33" s="23">
        <f t="shared" si="0"/>
        <v>0</v>
      </c>
      <c r="H33" s="63" t="s">
        <v>427</v>
      </c>
    </row>
    <row r="34" ht="12.75">
      <c r="G34" s="23">
        <f t="shared" si="0"/>
        <v>0</v>
      </c>
    </row>
    <row r="35" spans="1:7" ht="78.75">
      <c r="A35" s="24">
        <v>15</v>
      </c>
      <c r="B35" s="22" t="s">
        <v>287</v>
      </c>
      <c r="C35" s="29" t="s">
        <v>286</v>
      </c>
      <c r="D35" s="23">
        <v>1</v>
      </c>
      <c r="E35" s="22" t="s">
        <v>11</v>
      </c>
      <c r="G35" s="23">
        <f t="shared" si="0"/>
        <v>0</v>
      </c>
    </row>
    <row r="36" ht="12.75">
      <c r="G36" s="23">
        <f t="shared" si="0"/>
        <v>0</v>
      </c>
    </row>
    <row r="37" spans="1:7" ht="78.75">
      <c r="A37" s="24">
        <v>16</v>
      </c>
      <c r="B37" s="22" t="s">
        <v>289</v>
      </c>
      <c r="C37" s="29" t="s">
        <v>288</v>
      </c>
      <c r="D37" s="23">
        <v>1</v>
      </c>
      <c r="E37" s="22" t="s">
        <v>11</v>
      </c>
      <c r="G37" s="23">
        <f t="shared" si="0"/>
        <v>0</v>
      </c>
    </row>
    <row r="38" ht="12.75">
      <c r="G38" s="23">
        <f t="shared" si="0"/>
        <v>0</v>
      </c>
    </row>
    <row r="39" spans="1:7" ht="78.75">
      <c r="A39" s="24">
        <v>17</v>
      </c>
      <c r="B39" s="22" t="s">
        <v>291</v>
      </c>
      <c r="C39" s="29" t="s">
        <v>290</v>
      </c>
      <c r="D39" s="23">
        <v>1</v>
      </c>
      <c r="E39" s="22" t="s">
        <v>11</v>
      </c>
      <c r="G39" s="23">
        <f t="shared" si="0"/>
        <v>0</v>
      </c>
    </row>
    <row r="40" ht="12.75">
      <c r="G40" s="23">
        <f t="shared" si="0"/>
        <v>0</v>
      </c>
    </row>
    <row r="41" spans="1:7" ht="78.75">
      <c r="A41" s="24">
        <v>18</v>
      </c>
      <c r="B41" s="22" t="s">
        <v>293</v>
      </c>
      <c r="C41" s="29" t="s">
        <v>292</v>
      </c>
      <c r="D41" s="23">
        <v>4</v>
      </c>
      <c r="E41" s="22" t="s">
        <v>11</v>
      </c>
      <c r="G41" s="23">
        <f t="shared" si="0"/>
        <v>0</v>
      </c>
    </row>
    <row r="42" spans="3:7" ht="12.75">
      <c r="C42" s="29"/>
      <c r="G42" s="23">
        <f t="shared" si="0"/>
        <v>0</v>
      </c>
    </row>
    <row r="43" spans="1:8" ht="39">
      <c r="A43" s="50">
        <v>19</v>
      </c>
      <c r="B43" s="51" t="s">
        <v>231</v>
      </c>
      <c r="C43" s="58" t="s">
        <v>417</v>
      </c>
      <c r="D43" s="53">
        <v>1</v>
      </c>
      <c r="E43" s="51" t="s">
        <v>11</v>
      </c>
      <c r="F43" s="53"/>
      <c r="G43" s="53">
        <f t="shared" si="0"/>
        <v>0</v>
      </c>
      <c r="H43" s="63" t="s">
        <v>425</v>
      </c>
    </row>
    <row r="44" spans="3:8" ht="12.75">
      <c r="C44" s="29"/>
      <c r="G44" s="23">
        <f t="shared" si="0"/>
        <v>0</v>
      </c>
      <c r="H44" s="63"/>
    </row>
    <row r="45" spans="1:8" ht="12.75">
      <c r="A45" s="50">
        <v>20</v>
      </c>
      <c r="B45" s="51" t="s">
        <v>231</v>
      </c>
      <c r="C45" s="52" t="s">
        <v>233</v>
      </c>
      <c r="D45" s="53">
        <v>1</v>
      </c>
      <c r="E45" s="51" t="s">
        <v>11</v>
      </c>
      <c r="F45" s="53"/>
      <c r="G45" s="53">
        <f t="shared" si="0"/>
        <v>0</v>
      </c>
      <c r="H45" s="63"/>
    </row>
    <row r="46" spans="3:8" ht="12.75">
      <c r="C46" s="29"/>
      <c r="G46" s="23">
        <f t="shared" si="0"/>
        <v>0</v>
      </c>
      <c r="H46" s="63"/>
    </row>
    <row r="47" spans="1:8" ht="26.25">
      <c r="A47" s="50">
        <v>21</v>
      </c>
      <c r="B47" s="51" t="s">
        <v>231</v>
      </c>
      <c r="C47" s="52" t="s">
        <v>232</v>
      </c>
      <c r="D47" s="53">
        <v>1</v>
      </c>
      <c r="E47" s="51" t="s">
        <v>11</v>
      </c>
      <c r="F47" s="53"/>
      <c r="G47" s="53">
        <f t="shared" si="0"/>
        <v>0</v>
      </c>
      <c r="H47" s="63"/>
    </row>
    <row r="48" spans="3:8" ht="12.75">
      <c r="C48" s="29"/>
      <c r="G48" s="23">
        <f t="shared" si="0"/>
        <v>0</v>
      </c>
      <c r="H48" s="63"/>
    </row>
    <row r="49" spans="1:8" ht="39">
      <c r="A49" s="64">
        <v>22</v>
      </c>
      <c r="B49" s="65" t="s">
        <v>231</v>
      </c>
      <c r="C49" s="66" t="s">
        <v>423</v>
      </c>
      <c r="D49" s="67">
        <v>1</v>
      </c>
      <c r="E49" s="65" t="s">
        <v>11</v>
      </c>
      <c r="F49" s="67"/>
      <c r="G49" s="67">
        <v>0</v>
      </c>
      <c r="H49" s="63" t="s">
        <v>424</v>
      </c>
    </row>
    <row r="51" spans="1:7" s="25" customFormat="1" ht="12.75">
      <c r="A51" s="28"/>
      <c r="B51" s="27"/>
      <c r="C51" s="27" t="s">
        <v>18</v>
      </c>
      <c r="D51" s="26"/>
      <c r="E51" s="27"/>
      <c r="F51" s="26"/>
      <c r="G51" s="26">
        <f>SUM(G2:G48)</f>
        <v>0</v>
      </c>
    </row>
  </sheetData>
  <sheetProtection/>
  <printOptions/>
  <pageMargins left="1" right="1" top="1" bottom="1" header="0.4166666666666667" footer="0.4166666666666667"/>
  <pageSetup firstPageNumber="1" useFirstPageNumber="1" fitToHeight="0" fitToWidth="1"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A1:I8"/>
  <sheetViews>
    <sheetView tabSelected="1" view="pageBreakPreview" zoomScale="60" zoomScalePageLayoutView="0" workbookViewId="0" topLeftCell="A1">
      <selection activeCell="F2" sqref="F2:F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92.25">
      <c r="A2" s="8">
        <v>1</v>
      </c>
      <c r="B2" s="2" t="s">
        <v>294</v>
      </c>
      <c r="C2" s="2" t="s">
        <v>105</v>
      </c>
      <c r="D2" s="6">
        <v>2</v>
      </c>
      <c r="E2" s="1" t="s">
        <v>11</v>
      </c>
      <c r="G2" s="6">
        <f>ROUND(D2*F2,0)</f>
        <v>0</v>
      </c>
    </row>
    <row r="4" spans="1:7" ht="78.75">
      <c r="A4" s="8">
        <v>2</v>
      </c>
      <c r="B4" s="2" t="s">
        <v>295</v>
      </c>
      <c r="C4" s="2" t="s">
        <v>106</v>
      </c>
      <c r="D4" s="6">
        <v>1</v>
      </c>
      <c r="E4" s="1" t="s">
        <v>11</v>
      </c>
      <c r="G4" s="6">
        <f>ROUND(D4*F4,0)</f>
        <v>0</v>
      </c>
    </row>
    <row r="6" spans="1:9" s="38" customFormat="1" ht="66">
      <c r="A6" s="41">
        <v>3</v>
      </c>
      <c r="B6" s="38" t="s">
        <v>296</v>
      </c>
      <c r="C6" s="38" t="s">
        <v>107</v>
      </c>
      <c r="D6" s="40">
        <v>2</v>
      </c>
      <c r="E6" s="38" t="s">
        <v>11</v>
      </c>
      <c r="F6" s="40"/>
      <c r="G6" s="40">
        <f>ROUND(D6*F6,0)</f>
        <v>0</v>
      </c>
      <c r="H6" s="39"/>
      <c r="I6" s="39"/>
    </row>
    <row r="8" spans="1:9" s="11" customFormat="1" ht="12.75">
      <c r="A8" s="7"/>
      <c r="B8" s="3"/>
      <c r="C8" s="3" t="s">
        <v>18</v>
      </c>
      <c r="D8" s="5"/>
      <c r="E8" s="3"/>
      <c r="F8" s="5"/>
      <c r="G8" s="5">
        <f>SUM(G2:G7)</f>
        <v>0</v>
      </c>
      <c r="H8" s="10"/>
      <c r="I8"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I14"/>
  <sheetViews>
    <sheetView view="pageBreakPreview" zoomScale="60" zoomScalePageLayoutView="0" workbookViewId="0" topLeftCell="B5">
      <selection activeCell="E20" sqref="E20:E2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26.25">
      <c r="A2" s="8">
        <v>1</v>
      </c>
      <c r="B2" s="2" t="s">
        <v>136</v>
      </c>
      <c r="C2" s="2" t="s">
        <v>10</v>
      </c>
      <c r="D2" s="6">
        <v>1</v>
      </c>
      <c r="E2" s="1" t="s">
        <v>9</v>
      </c>
      <c r="G2" s="6">
        <f>ROUND(D2*F2,0)</f>
        <v>0</v>
      </c>
    </row>
    <row r="4" spans="1:7" ht="26.25">
      <c r="A4" s="8">
        <v>2</v>
      </c>
      <c r="B4" s="2" t="s">
        <v>137</v>
      </c>
      <c r="C4" s="2" t="s">
        <v>12</v>
      </c>
      <c r="D4" s="6">
        <v>1</v>
      </c>
      <c r="E4" s="1" t="s">
        <v>11</v>
      </c>
      <c r="G4" s="6">
        <f>ROUND(D4*F4,0)</f>
        <v>0</v>
      </c>
    </row>
    <row r="6" spans="1:7" ht="39">
      <c r="A6" s="8">
        <v>3</v>
      </c>
      <c r="B6" s="2" t="s">
        <v>138</v>
      </c>
      <c r="C6" s="2" t="s">
        <v>13</v>
      </c>
      <c r="D6" s="6">
        <v>2</v>
      </c>
      <c r="E6" s="1" t="s">
        <v>11</v>
      </c>
      <c r="G6" s="6">
        <f>ROUND(D6*F6,0)</f>
        <v>0</v>
      </c>
    </row>
    <row r="8" spans="1:7" ht="44.25">
      <c r="A8" s="8">
        <v>4</v>
      </c>
      <c r="B8" s="2" t="s">
        <v>139</v>
      </c>
      <c r="C8" s="2" t="s">
        <v>19</v>
      </c>
      <c r="D8" s="6">
        <v>2</v>
      </c>
      <c r="E8" s="1" t="s">
        <v>11</v>
      </c>
      <c r="G8" s="6">
        <f>ROUND(D8*F8,0)</f>
        <v>0</v>
      </c>
    </row>
    <row r="10" spans="1:7" ht="78.75">
      <c r="A10" s="8">
        <v>5</v>
      </c>
      <c r="B10" s="2" t="s">
        <v>140</v>
      </c>
      <c r="C10" s="2" t="s">
        <v>15</v>
      </c>
      <c r="D10" s="6">
        <v>64</v>
      </c>
      <c r="E10" s="1" t="s">
        <v>14</v>
      </c>
      <c r="G10" s="6">
        <f>ROUND(D10*F10,0)</f>
        <v>0</v>
      </c>
    </row>
    <row r="12" spans="1:7" ht="26.25">
      <c r="A12" s="42">
        <v>6</v>
      </c>
      <c r="B12" s="43" t="s">
        <v>141</v>
      </c>
      <c r="C12" s="44" t="s">
        <v>17</v>
      </c>
      <c r="D12" s="45">
        <v>1</v>
      </c>
      <c r="E12" s="43" t="s">
        <v>16</v>
      </c>
      <c r="F12" s="45"/>
      <c r="G12" s="45">
        <f>ROUND(D12*F12,0)</f>
        <v>0</v>
      </c>
    </row>
    <row r="14" spans="1:9" s="11" customFormat="1" ht="12.75">
      <c r="A14" s="7"/>
      <c r="B14" s="3"/>
      <c r="C14" s="3" t="s">
        <v>18</v>
      </c>
      <c r="D14" s="5"/>
      <c r="E14" s="3"/>
      <c r="F14" s="5"/>
      <c r="G14" s="5">
        <f>SUM(G2:G13)</f>
        <v>0</v>
      </c>
      <c r="H14" s="10"/>
      <c r="I14"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view="pageBreakPreview" zoomScale="60" zoomScalePageLayoutView="0" workbookViewId="0" topLeftCell="A1">
      <selection activeCell="F2" sqref="F2:F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134.25">
      <c r="A2" s="8">
        <v>1</v>
      </c>
      <c r="B2" s="2" t="s">
        <v>142</v>
      </c>
      <c r="C2" s="2" t="s">
        <v>24</v>
      </c>
      <c r="D2" s="6">
        <v>90.24</v>
      </c>
      <c r="E2" s="1" t="s">
        <v>21</v>
      </c>
      <c r="G2" s="6">
        <f>ROUND(D2*F2,0)</f>
        <v>0</v>
      </c>
    </row>
    <row r="4" spans="1:7" ht="39">
      <c r="A4" s="8">
        <v>2</v>
      </c>
      <c r="B4" s="2" t="s">
        <v>143</v>
      </c>
      <c r="C4" s="2" t="s">
        <v>22</v>
      </c>
      <c r="D4" s="6">
        <v>9</v>
      </c>
      <c r="E4" s="1" t="s">
        <v>21</v>
      </c>
      <c r="G4" s="6">
        <f>ROUND(D4*F4,0)</f>
        <v>0</v>
      </c>
    </row>
    <row r="6" spans="1:7" ht="26.25">
      <c r="A6" s="8">
        <v>3</v>
      </c>
      <c r="B6" s="2" t="s">
        <v>144</v>
      </c>
      <c r="C6" s="2" t="s">
        <v>23</v>
      </c>
      <c r="D6" s="6">
        <v>90.24</v>
      </c>
      <c r="E6" s="1" t="s">
        <v>21</v>
      </c>
      <c r="G6" s="6">
        <f>ROUND(D6*F6,0)</f>
        <v>0</v>
      </c>
    </row>
    <row r="8" spans="1:7" ht="42">
      <c r="A8" s="8">
        <v>4</v>
      </c>
      <c r="B8" s="2" t="s">
        <v>145</v>
      </c>
      <c r="C8" s="2" t="s">
        <v>25</v>
      </c>
      <c r="D8" s="6">
        <v>32.05</v>
      </c>
      <c r="E8" s="1" t="s">
        <v>21</v>
      </c>
      <c r="G8" s="6">
        <f>ROUND(D8*F8,0)</f>
        <v>0</v>
      </c>
    </row>
    <row r="10" spans="1:9" s="11" customFormat="1" ht="12.75">
      <c r="A10" s="7"/>
      <c r="B10" s="3"/>
      <c r="C10" s="3" t="s">
        <v>18</v>
      </c>
      <c r="D10" s="5"/>
      <c r="E10" s="3"/>
      <c r="F10" s="5"/>
      <c r="G10" s="5">
        <f>SUM(G2:G9)</f>
        <v>0</v>
      </c>
      <c r="H10" s="10"/>
      <c r="I10"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I6"/>
  <sheetViews>
    <sheetView view="pageBreakPreview" zoomScale="60" zoomScalePageLayoutView="0" workbookViewId="0" topLeftCell="A1">
      <selection activeCell="K12" sqref="K1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8" ht="26.25">
      <c r="A2" s="54">
        <v>1</v>
      </c>
      <c r="B2" s="55" t="s">
        <v>416</v>
      </c>
      <c r="C2" s="56" t="s">
        <v>27</v>
      </c>
      <c r="D2" s="57">
        <v>1</v>
      </c>
      <c r="E2" s="55" t="s">
        <v>11</v>
      </c>
      <c r="F2" s="57"/>
      <c r="G2" s="57">
        <f>ROUND(D2*F2,0)</f>
        <v>0</v>
      </c>
      <c r="H2" s="62" t="s">
        <v>428</v>
      </c>
    </row>
    <row r="4" spans="1:8" ht="26.25">
      <c r="A4" s="54">
        <v>2</v>
      </c>
      <c r="B4" s="55" t="s">
        <v>415</v>
      </c>
      <c r="C4" s="56" t="s">
        <v>28</v>
      </c>
      <c r="D4" s="57">
        <v>1</v>
      </c>
      <c r="E4" s="55" t="s">
        <v>16</v>
      </c>
      <c r="F4" s="57"/>
      <c r="G4" s="57">
        <f>ROUND(D4*F4,0)</f>
        <v>0</v>
      </c>
      <c r="H4" s="62" t="s">
        <v>428</v>
      </c>
    </row>
    <row r="6" spans="1:9" s="11" customFormat="1" ht="12.75">
      <c r="A6" s="7"/>
      <c r="B6" s="3"/>
      <c r="C6" s="3" t="s">
        <v>18</v>
      </c>
      <c r="D6" s="5"/>
      <c r="E6" s="3"/>
      <c r="F6" s="5"/>
      <c r="G6" s="5">
        <f>SUM(G2:G4)</f>
        <v>0</v>
      </c>
      <c r="H6" s="10"/>
      <c r="I6"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I13"/>
  <sheetViews>
    <sheetView view="pageBreakPreview" zoomScale="60" zoomScalePageLayoutView="0" workbookViewId="0" topLeftCell="A1">
      <selection activeCell="F2" sqref="F2:F1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42">
      <c r="A2" s="8">
        <v>1</v>
      </c>
      <c r="B2" s="2" t="s">
        <v>146</v>
      </c>
      <c r="C2" s="2" t="s">
        <v>34</v>
      </c>
      <c r="D2" s="6">
        <v>2</v>
      </c>
      <c r="E2" s="1" t="s">
        <v>11</v>
      </c>
      <c r="G2" s="6">
        <f>ROUND(D2*F2,0)</f>
        <v>0</v>
      </c>
    </row>
    <row r="4" spans="1:7" ht="39">
      <c r="A4" s="8">
        <v>2</v>
      </c>
      <c r="B4" s="2" t="s">
        <v>147</v>
      </c>
      <c r="C4" s="2" t="s">
        <v>31</v>
      </c>
      <c r="D4" s="6">
        <v>10</v>
      </c>
      <c r="E4" s="1" t="s">
        <v>30</v>
      </c>
      <c r="G4" s="6">
        <f>ROUND(D4*F4,0)</f>
        <v>0</v>
      </c>
    </row>
    <row r="6" spans="1:7" ht="52.5">
      <c r="A6" s="42">
        <v>3</v>
      </c>
      <c r="B6" s="43" t="s">
        <v>148</v>
      </c>
      <c r="C6" s="44" t="s">
        <v>409</v>
      </c>
      <c r="D6" s="45">
        <v>1</v>
      </c>
      <c r="E6" s="43" t="s">
        <v>16</v>
      </c>
      <c r="F6" s="45"/>
      <c r="G6" s="45">
        <f>ROUND(D6*F6,0)</f>
        <v>0</v>
      </c>
    </row>
    <row r="8" spans="1:7" ht="26.25">
      <c r="A8" s="42">
        <v>4</v>
      </c>
      <c r="B8" s="43" t="s">
        <v>149</v>
      </c>
      <c r="C8" s="44" t="s">
        <v>32</v>
      </c>
      <c r="D8" s="45">
        <v>1</v>
      </c>
      <c r="E8" s="43" t="s">
        <v>16</v>
      </c>
      <c r="F8" s="45"/>
      <c r="G8" s="45">
        <f>ROUND(D8*F8,0)</f>
        <v>0</v>
      </c>
    </row>
    <row r="10" spans="1:7" ht="39">
      <c r="A10" s="42">
        <v>5</v>
      </c>
      <c r="B10" s="43" t="s">
        <v>150</v>
      </c>
      <c r="C10" s="44" t="s">
        <v>33</v>
      </c>
      <c r="D10" s="45">
        <v>1</v>
      </c>
      <c r="E10" s="43" t="s">
        <v>16</v>
      </c>
      <c r="F10" s="45"/>
      <c r="G10" s="45">
        <f>ROUND(D10*F10,0)</f>
        <v>0</v>
      </c>
    </row>
    <row r="11" spans="1:7" ht="54.75">
      <c r="A11" s="8">
        <v>1</v>
      </c>
      <c r="B11" s="2" t="s">
        <v>297</v>
      </c>
      <c r="C11" s="2" t="s">
        <v>298</v>
      </c>
      <c r="D11" s="6">
        <v>2.8</v>
      </c>
      <c r="E11" s="1" t="s">
        <v>30</v>
      </c>
      <c r="G11" s="6">
        <f>ROUND(D11*F11,0)</f>
        <v>0</v>
      </c>
    </row>
    <row r="13" spans="1:9" s="11" customFormat="1" ht="12.75">
      <c r="A13" s="7"/>
      <c r="B13" s="3"/>
      <c r="C13" s="3" t="s">
        <v>18</v>
      </c>
      <c r="D13" s="5"/>
      <c r="E13" s="3"/>
      <c r="F13" s="5"/>
      <c r="G13" s="5">
        <f>SUM(G2:G11)</f>
        <v>0</v>
      </c>
      <c r="H13" s="10"/>
      <c r="I13"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I6"/>
  <sheetViews>
    <sheetView view="pageBreakPreview" zoomScale="60" zoomScalePageLayoutView="0" workbookViewId="0" topLeftCell="A1">
      <selection activeCell="F2" sqref="F2:F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81">
      <c r="A2" s="8">
        <v>1</v>
      </c>
      <c r="B2" s="2" t="s">
        <v>151</v>
      </c>
      <c r="C2" s="2" t="s">
        <v>36</v>
      </c>
      <c r="D2" s="6">
        <v>5</v>
      </c>
      <c r="E2" s="1" t="s">
        <v>21</v>
      </c>
      <c r="G2" s="6">
        <f>ROUND(D2*F2,0)</f>
        <v>0</v>
      </c>
    </row>
    <row r="4" spans="1:7" ht="94.5">
      <c r="A4" s="42">
        <v>2</v>
      </c>
      <c r="B4" s="43" t="s">
        <v>152</v>
      </c>
      <c r="C4" s="44" t="s">
        <v>37</v>
      </c>
      <c r="D4" s="45">
        <v>16.1</v>
      </c>
      <c r="E4" s="43" t="s">
        <v>21</v>
      </c>
      <c r="F4" s="45"/>
      <c r="G4" s="45">
        <f>ROUND(D4*F4,0)</f>
        <v>0</v>
      </c>
    </row>
    <row r="6" spans="1:9" s="11" customFormat="1" ht="12.75">
      <c r="A6" s="7"/>
      <c r="B6" s="3"/>
      <c r="C6" s="3" t="s">
        <v>18</v>
      </c>
      <c r="D6" s="5"/>
      <c r="E6" s="3"/>
      <c r="F6" s="5"/>
      <c r="G6" s="5">
        <f>SUM(G2:G4)</f>
        <v>0</v>
      </c>
      <c r="H6" s="10"/>
      <c r="I6"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I6"/>
  <sheetViews>
    <sheetView view="pageBreakPreview" zoomScale="60" zoomScalePageLayoutView="0" workbookViewId="0" topLeftCell="A1">
      <selection activeCell="F2" sqref="F2:F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39">
      <c r="A2" s="42">
        <v>1</v>
      </c>
      <c r="B2" s="43" t="s">
        <v>153</v>
      </c>
      <c r="C2" s="44" t="s">
        <v>39</v>
      </c>
      <c r="D2" s="45">
        <v>1</v>
      </c>
      <c r="E2" s="43" t="s">
        <v>16</v>
      </c>
      <c r="F2" s="45"/>
      <c r="G2" s="45">
        <f>ROUND(D2*F2,0)</f>
        <v>0</v>
      </c>
    </row>
    <row r="4" spans="1:7" ht="39">
      <c r="A4" s="42">
        <v>2</v>
      </c>
      <c r="B4" s="43" t="s">
        <v>154</v>
      </c>
      <c r="C4" s="44" t="s">
        <v>40</v>
      </c>
      <c r="D4" s="45">
        <v>1</v>
      </c>
      <c r="E4" s="43" t="s">
        <v>16</v>
      </c>
      <c r="F4" s="45"/>
      <c r="G4" s="45">
        <f>ROUND(D4*F4,0)</f>
        <v>0</v>
      </c>
    </row>
    <row r="6" spans="1:9" s="11" customFormat="1" ht="12.75">
      <c r="A6" s="7"/>
      <c r="B6" s="3"/>
      <c r="C6" s="3" t="s">
        <v>18</v>
      </c>
      <c r="D6" s="5"/>
      <c r="E6" s="3"/>
      <c r="F6" s="5"/>
      <c r="G6" s="5">
        <f>SUM(G2:G5)</f>
        <v>0</v>
      </c>
      <c r="H6" s="10"/>
      <c r="I6"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view="pageBreakPreview" zoomScale="60" zoomScalePageLayoutView="0" workbookViewId="0" topLeftCell="A1">
      <selection activeCell="F2" sqref="F2:F1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11.7109375" style="6" customWidth="1"/>
    <col min="8" max="8" width="15.7109375" style="6" customWidth="1"/>
    <col min="9" max="9" width="9.140625" style="6" customWidth="1"/>
    <col min="10" max="16384" width="9.140625" style="1" customWidth="1"/>
  </cols>
  <sheetData>
    <row r="1" spans="1:9" s="4" customFormat="1" ht="26.25">
      <c r="A1" s="7" t="s">
        <v>2</v>
      </c>
      <c r="B1" s="3" t="s">
        <v>3</v>
      </c>
      <c r="C1" s="3" t="s">
        <v>4</v>
      </c>
      <c r="D1" s="5" t="s">
        <v>5</v>
      </c>
      <c r="E1" s="3" t="s">
        <v>6</v>
      </c>
      <c r="F1" s="5" t="s">
        <v>7</v>
      </c>
      <c r="G1" s="5" t="s">
        <v>8</v>
      </c>
      <c r="H1" s="9"/>
      <c r="I1" s="9"/>
    </row>
    <row r="2" spans="1:7" ht="26.25">
      <c r="A2" s="8">
        <v>1</v>
      </c>
      <c r="B2" s="2" t="s">
        <v>155</v>
      </c>
      <c r="C2" s="2" t="s">
        <v>42</v>
      </c>
      <c r="D2" s="6">
        <v>97.76</v>
      </c>
      <c r="E2" s="1" t="s">
        <v>14</v>
      </c>
      <c r="G2" s="6">
        <f>ROUND(D2*F2,0)</f>
        <v>0</v>
      </c>
    </row>
    <row r="4" spans="1:7" ht="39">
      <c r="A4" s="8">
        <v>2</v>
      </c>
      <c r="B4" s="2" t="s">
        <v>156</v>
      </c>
      <c r="C4" s="2" t="s">
        <v>157</v>
      </c>
      <c r="D4" s="6">
        <v>160.36</v>
      </c>
      <c r="E4" s="1" t="s">
        <v>21</v>
      </c>
      <c r="G4" s="6">
        <f>ROUND(D4*F4,0)</f>
        <v>0</v>
      </c>
    </row>
    <row r="6" spans="1:7" ht="92.25">
      <c r="A6" s="8">
        <v>3</v>
      </c>
      <c r="B6" s="2" t="s">
        <v>158</v>
      </c>
      <c r="C6" s="2" t="s">
        <v>43</v>
      </c>
      <c r="D6" s="6">
        <v>45.12</v>
      </c>
      <c r="E6" s="1" t="s">
        <v>21</v>
      </c>
      <c r="G6" s="6">
        <f>ROUND(D6*F6,0)</f>
        <v>0</v>
      </c>
    </row>
    <row r="8" spans="1:7" ht="26.25">
      <c r="A8" s="8">
        <v>4</v>
      </c>
      <c r="B8" s="2" t="s">
        <v>159</v>
      </c>
      <c r="C8" s="2" t="s">
        <v>44</v>
      </c>
      <c r="D8" s="6">
        <v>45.12</v>
      </c>
      <c r="E8" s="1" t="s">
        <v>21</v>
      </c>
      <c r="G8" s="6">
        <f>ROUND(D8*F8,0)</f>
        <v>0</v>
      </c>
    </row>
    <row r="10" spans="1:7" ht="26.25">
      <c r="A10" s="8">
        <v>5</v>
      </c>
      <c r="B10" s="2" t="s">
        <v>160</v>
      </c>
      <c r="C10" s="2" t="s">
        <v>45</v>
      </c>
      <c r="D10" s="6">
        <v>54</v>
      </c>
      <c r="E10" s="1" t="s">
        <v>14</v>
      </c>
      <c r="G10" s="6">
        <f>ROUND(D10*F10,0)</f>
        <v>0</v>
      </c>
    </row>
    <row r="12" spans="1:7" ht="26.25">
      <c r="A12" s="8">
        <v>6</v>
      </c>
      <c r="B12" s="2" t="s">
        <v>161</v>
      </c>
      <c r="C12" s="2" t="s">
        <v>46</v>
      </c>
      <c r="D12" s="6">
        <v>54</v>
      </c>
      <c r="E12" s="1" t="s">
        <v>21</v>
      </c>
      <c r="G12" s="6">
        <f>ROUND(D12*F12,0)</f>
        <v>0</v>
      </c>
    </row>
    <row r="14" spans="1:7" ht="26.25">
      <c r="A14" s="8">
        <v>7</v>
      </c>
      <c r="B14" s="2" t="s">
        <v>162</v>
      </c>
      <c r="C14" s="2" t="s">
        <v>47</v>
      </c>
      <c r="D14" s="6">
        <v>12</v>
      </c>
      <c r="E14" s="1" t="s">
        <v>14</v>
      </c>
      <c r="G14" s="6">
        <f>ROUND(D14*F14,0)</f>
        <v>0</v>
      </c>
    </row>
    <row r="16" spans="1:7" ht="66">
      <c r="A16" s="8">
        <v>8</v>
      </c>
      <c r="B16" s="2" t="s">
        <v>163</v>
      </c>
      <c r="C16" s="2" t="s">
        <v>48</v>
      </c>
      <c r="D16" s="6">
        <v>54</v>
      </c>
      <c r="E16" s="1" t="s">
        <v>21</v>
      </c>
      <c r="G16" s="6">
        <f>ROUND(D16*F16,0)</f>
        <v>0</v>
      </c>
    </row>
    <row r="18" spans="1:7" ht="26.25">
      <c r="A18" s="42">
        <v>9</v>
      </c>
      <c r="B18" s="43" t="s">
        <v>164</v>
      </c>
      <c r="C18" s="44" t="s">
        <v>49</v>
      </c>
      <c r="D18" s="45">
        <v>39.04</v>
      </c>
      <c r="E18" s="43" t="s">
        <v>14</v>
      </c>
      <c r="F18" s="45"/>
      <c r="G18" s="45">
        <f>ROUND(D18*F18,0)</f>
        <v>0</v>
      </c>
    </row>
    <row r="20" spans="1:9" s="11" customFormat="1" ht="12.75">
      <c r="A20" s="7"/>
      <c r="B20" s="3"/>
      <c r="C20" s="3" t="s">
        <v>18</v>
      </c>
      <c r="D20" s="5"/>
      <c r="E20" s="3"/>
      <c r="F20" s="5"/>
      <c r="G20" s="5">
        <f>SUM(G2:G19)</f>
        <v>0</v>
      </c>
      <c r="H20" s="10"/>
      <c r="I20" s="10"/>
    </row>
  </sheetData>
  <sheetProtection/>
  <printOptions/>
  <pageMargins left="1" right="1" top="1" bottom="1" header="0.4166666666666667" footer="0.4166666666666667"/>
  <pageSetup firstPageNumber="1" useFirstPageNumber="1"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István</dc:creator>
  <cp:keywords/>
  <dc:description/>
  <cp:lastModifiedBy>Atilla</cp:lastModifiedBy>
  <cp:lastPrinted>2016-05-13T08:35:22Z</cp:lastPrinted>
  <dcterms:created xsi:type="dcterms:W3CDTF">2016-05-02T08:15:57Z</dcterms:created>
  <dcterms:modified xsi:type="dcterms:W3CDTF">2017-08-18T09:38:47Z</dcterms:modified>
  <cp:category/>
  <cp:version/>
  <cp:contentType/>
  <cp:contentStatus/>
</cp:coreProperties>
</file>