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775" firstSheet="14" activeTab="18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 tételek" sheetId="5" r:id="rId5"/>
    <sheet name="Irtás, föld- és sziklamunka" sheetId="6" r:id="rId6"/>
    <sheet name="Helyszíni beton és vasbeton mun" sheetId="7" r:id="rId7"/>
    <sheet name="Falazás és egyéb kőműves munkák" sheetId="8" r:id="rId8"/>
    <sheet name="Ácsmunka" sheetId="9" r:id="rId9"/>
    <sheet name="Vakolás és rabicolás" sheetId="10" r:id="rId10"/>
    <sheet name="Tetőfedés" sheetId="11" r:id="rId11"/>
    <sheet name="Aljzatkészítés, hideg- és meleg" sheetId="12" r:id="rId12"/>
    <sheet name="Bádogozás" sheetId="13" r:id="rId13"/>
    <sheet name="Asztalosszerkezetek elhelyezése" sheetId="14" r:id="rId14"/>
    <sheet name="Felületképzés (festés, mázolás," sheetId="15" r:id="rId15"/>
    <sheet name="Szigetelés" sheetId="16" r:id="rId16"/>
    <sheet name="Kőburkolat készítése" sheetId="17" r:id="rId17"/>
    <sheet name="Kert és parképítési munkák" sheetId="18" r:id="rId18"/>
    <sheet name="Elektromos energia ellátás, vil" sheetId="19" r:id="rId19"/>
  </sheets>
  <definedNames>
    <definedName name="_xlnm.Print_Area" localSheetId="18">'Elektromos energia ellátás, vil'!$A$1:$G$66</definedName>
    <definedName name="_xlnm.Print_Area" localSheetId="17">'Kert és parképítési munkák'!$A$1:$G$5</definedName>
    <definedName name="_xlnm.Print_Area" localSheetId="4">'Költségtérítés tételek'!$A$1:$G$8</definedName>
    <definedName name="_xlnm.Print_Area" localSheetId="1">'Összesítő'!$A$1:$C$21</definedName>
    <definedName name="_xlnm.Print_Area" localSheetId="0">'Záradék'!$A$1:$C$37</definedName>
  </definedNames>
  <calcPr fullCalcOnLoad="1"/>
</workbook>
</file>

<file path=xl/sharedStrings.xml><?xml version="1.0" encoding="utf-8"?>
<sst xmlns="http://schemas.openxmlformats.org/spreadsheetml/2006/main" count="624" uniqueCount="356">
  <si>
    <t>Munkanem megnevezése</t>
  </si>
  <si>
    <t>Összege</t>
  </si>
  <si>
    <t>Ssz.</t>
  </si>
  <si>
    <t>Tételszám</t>
  </si>
  <si>
    <t>Tétel szövege</t>
  </si>
  <si>
    <t>Menny.</t>
  </si>
  <si>
    <t>Egység</t>
  </si>
  <si>
    <t>Egységár</t>
  </si>
  <si>
    <t>Összesen</t>
  </si>
  <si>
    <t>készlet</t>
  </si>
  <si>
    <t>Vízóraakna szerelvényeinek szerelése, DN 50</t>
  </si>
  <si>
    <t>db</t>
  </si>
  <si>
    <t>Felvonulási csatlakozóhely főkapcsolóval világítási és erőátviteli mérőhely részére</t>
  </si>
  <si>
    <t>Mobil WC bérleti díj elszámolása, szállítással, heti karbantartással Mobil W.C. bérleti díj/hó</t>
  </si>
  <si>
    <t>m</t>
  </si>
  <si>
    <t>Ideiglenes kerítés, mobil kerítés elhelyezése (tartozékok külön tételben) STEELVENT ST11/11 csőkeretes előhorganyzott mobilkerítés, szélesség: 3500 mm, magasság: 2000 mm, huzalátmérő: 3,5 mm, hálóosztás: 100x300 mm</t>
  </si>
  <si>
    <t>egys</t>
  </si>
  <si>
    <t>Munkaterület őrző-védő szolgáltatás költsége</t>
  </si>
  <si>
    <t>Munkanem összesen:</t>
  </si>
  <si>
    <r>
      <t>Konténer bérleti díj elszámolása,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bérleti díj/hó</t>
    </r>
  </si>
  <si>
    <t>Felvonulási létesítmények</t>
  </si>
  <si>
    <t>m2</t>
  </si>
  <si>
    <t>Védőtető készítése, homlokzati keretállványra KRAUSE védőtető készítése homlokzati keretállványra</t>
  </si>
  <si>
    <t>Védőfüggöny szerelése állványszerkezetre, műanyag hálóból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</si>
  <si>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 KRAUSE Stabilo homlokzati keretállvány 0,75 m padlószélességgel, 6,00 m munkapadló magasságig</t>
    </r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</si>
  <si>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6,01-12,00 m munkapadló magasság között KRAUSE Stabilo homlokzati keretállvány 0,75 m padlószélességgel, 6,01-12,00 m munkapadló magasság között</t>
    </r>
  </si>
  <si>
    <t>Zsaluzás és állványozás</t>
  </si>
  <si>
    <t>egys.</t>
  </si>
  <si>
    <t>Általános teendők megvalósulás szakaszában, időarányos gépköltség bérleti díja,  ferde felvonó cserepezéshez</t>
  </si>
  <si>
    <t>Általános teendők befejezés szakaszában, megvalósulási tervdokumentáció elkészítése</t>
  </si>
  <si>
    <t>Építmények átadás előtti utolsó takarítása (pipere)</t>
  </si>
  <si>
    <t>Költségtérítés tételek</t>
  </si>
  <si>
    <t>Tükörkészítés tömörítés nélkül, sík felületen kézi erővel talajosztály: V-VI.</t>
  </si>
  <si>
    <t>m3</t>
  </si>
  <si>
    <t>Munkahelyi depóniából építési törmelék konténerbe rakása,  kézi erővel, önálló munka esetén elszámolva, konténer szállítás nélkül</t>
  </si>
  <si>
    <t>Feltöltés bontása, kihordása épületből, depóniába (meglévő létesítmények padozata), száraz, földnedves</t>
  </si>
  <si>
    <t>Feltöltések alap- és lábazati falak közé és alagsori vagy alá nem pincézett földszinti padozatok alá, az anyag szétterítésével, mozgatásával, kézi döngöléssel, osztályozatlan kavicsból Nyers homokos kavics, NHK 0/32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</si>
  <si>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</si>
  <si>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</si>
  <si>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Lépcsőszerkezetek bontása, betonból, C16/20 betonminőségig</t>
  </si>
  <si>
    <t>Beton aljzatok, járdák bontása 10 cm vastagságig, kavicsbetonból, salakbetonból</t>
  </si>
  <si>
    <t>t</t>
  </si>
  <si>
    <t>Hegesztett betonacél háló szerelése tartószerkezetbe FERALPI 5K1515 építési síkháló; 5,00 x 2,15 m; 150 x 150 mm osztással Ø 5,00 / 5,00 BHB55.50</t>
  </si>
  <si>
    <t>Vasbeton zárófal készítése két alsó lépcsőkarhoz zsaluzással,  kissé képlékeny konzisztenciájú betonból, 15 cm vastagságban, C16/20 - X0b(H) - 32- F2 kavicsbeton keverék</t>
  </si>
  <si>
    <r>
      <t>Beton aljzat készítése helyszínen kevert betonból, kézi továbbítással és bedolgozással, merev aljzatra, tartószerkezetre léccel lehúzva, kavicsbetonból, C 8/10 - C 16/20 kissé képlékeny konzisztenciájú betonból, 6 cm vastagságig C16/20 - X0b(H)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6,8 finomsági modulussal</t>
    </r>
  </si>
  <si>
    <t>Helyszíni beton és vasbeton munkák</t>
  </si>
  <si>
    <t>Tetőlécezés bontása bármely egyszeres hornyolt cserépfedés alatt</t>
  </si>
  <si>
    <t>Tetődeszkázat bontása</t>
  </si>
  <si>
    <t>Párafékező, párazáró fólia terítése 15 cm-es átfedéssel BRAMAC Veltitech 120 párazáró tetőfólia</t>
  </si>
  <si>
    <t>Tetőlécezés tetőfelület ellenlécezésének elkészítése</t>
  </si>
  <si>
    <t>Gerincléc elhelyezése gerincléctartóra, taréjgerinc- és élgerincképzésnél Tetőléc 2-6.5 m hosszú 30/32x48/50 mm</t>
  </si>
  <si>
    <t>Deszkázás bitumenes zsindely alá</t>
  </si>
  <si>
    <t>Faanyag gomba és rovarkártevő elleni megelőző, egyidejűleg égéskésleltető védelme mázolási technológiával felhordott anyaggal PYRONATUR faanyag rovar, gomba és tűz elleni védőszer</t>
  </si>
  <si>
    <t>fam3</t>
  </si>
  <si>
    <t>Szarufák megerősítése, Fűrészelt gerenda 150x200-300x300 mm 3-6.5 m I.o.</t>
  </si>
  <si>
    <t>Tetőlécezés kettős hódfarkú betoncserép alá, 5/4-es lécből BRAMAC tetőléc 2-6,5 m hosszú 30/32x48/50 mm</t>
  </si>
  <si>
    <t>Vízálló, műgyantával stabilizált faháncslap (OSB) elhelyezése vágott (nútolatlan) kivitelben, vízszintes felületen, faváz szerkezetre, padlásra, járófelület céljára, Vízálló faháncslap (OSB), 2500x1250x20 mm méretű</t>
  </si>
  <si>
    <t>Ácsmunka</t>
  </si>
  <si>
    <t>Vakolat leverése homlokzatról 2,5 cm vastagságig</t>
  </si>
  <si>
    <t>Vakolat leverése lábazati cementvakolat 5 cm vastagságig</t>
  </si>
  <si>
    <t>Tapadóhíd képzése gyári zsákos gúzanyaggal, kézi erővel weber 705 KPS cementes gúz, Kód: P705</t>
  </si>
  <si>
    <t>Oldalfalvakolat készítése, kézi felhordással, zsákos kiszerelésű szárazhabarcsból, sima, könnyített mész-cement vakolat, 1 cm vastagságban Ytong beltéri vakolat, szürke</t>
  </si>
  <si>
    <t>Homlokzati alapvakolat réteg készítése kézi felhordással, előkevert normál szárazhabarcsból, sima, normál mész-cement vakolat, többlet minden további 1 cm vastagságban weber 141 KPS kézi alapvakolat finom, max.szemcse 1,0 mm, Kód: 141k</t>
  </si>
  <si>
    <t>Lábazati vakolatok; lábazati alapvakolat felhordása kézi erővel, 2 cm vastagságban weber 231 KPS lábazati alapvakolat Kód: 231P</t>
  </si>
  <si>
    <t>Lábazati vakolatok; lábazati alapvakolat felhordása kézi erővel, többlet minden további 1 cm vastagságban weber 231 KPS lábazati alapvakolat Kód: 231P</t>
  </si>
  <si>
    <r>
      <t>Üvegszövet háló elhelyezése, függőleges, vízszintes,  ferde vagy íves felületen weber üvegszövet 145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Kód: 9901</t>
    </r>
  </si>
  <si>
    <t>Vakolás és rabicolás</t>
  </si>
  <si>
    <t>Cserépfedés bontása (bármely rendszerű)</t>
  </si>
  <si>
    <t>Kettősfedés húzott égetett agyag tetőcserepekkel, hódfarkú cseréppel, 41-45° tetőhajlásszög között, minden harmadik cserép rögzítésével CREATON Ambiente szegmensvágású alapcserép 18x38 cm natúrvörös</t>
  </si>
  <si>
    <t>Síklapú, kettősfedésű húzott égetett agyag tetőcserép fedéseknél ereszcserép elhelyezése CREATON kerámia hódfarkú ereszcserép 18×26 cm, natúrvörös</t>
  </si>
  <si>
    <t>Síklapú, kettősfedésű húzott égetett agyag tetőcserép fedéseknél taréjgerinc-készítés, elhelyezés kettősfedésnél CREATON kerámia hódfarkú taréjcserép 18×26 cm, natúrvörös</t>
  </si>
  <si>
    <t>Síklapú, kettősfedésű húzott égetett agyag tetőcserép fedéseknél taréjgerinc-készítés, kúpcseréppel, kúpcseréprögzítővel, száraz kúpelemmel, gerincszellőző-szalaggal vagy kúpalátéttel CREATON kerámia hódfarkú/hornyolt/Hargita kúpcserép (típusok: BZ, BM, BG, BMZ) natúrvörös</t>
  </si>
  <si>
    <t>Síklapú, kettősfedésű húzott égetett agyag tetőcserép fedéseknél szellőztetés, szellőzőelem, szellőzőszalag vagy lezárófésű elhelyezése CREATON szellőző szalag, 5 m minden színben</t>
  </si>
  <si>
    <t>Síklapú, kettősfedésű húzott égetett agyag tetőcserép fedéseknél hófogócserép vagy fém hófogó elhelyezése tetőfelületen TONDACH fém hófogó hódfarkú tetőcseréphez C 380</t>
  </si>
  <si>
    <r>
      <t>Síklapú, kettősfedésű húzott égetett agyag tetőcserép fedéseknél szellőztetés, szellőzőcserép-garnitúra elhelyezése tetőfelületen, kettősfedéshez CREATON kerámia hódfarkú szellőző alapcserép (szellőző keresztmetszet 10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) 18×38 cm, natúrvörös</t>
    </r>
  </si>
  <si>
    <t>Tetőfedés</t>
  </si>
  <si>
    <t>Fa-, hézagmentes műanyag- és szőnyegburkolatok bontása, gumilemez vagy PVC burkolat tekercsből, lapokból vagy lépcsőn betétként</t>
  </si>
  <si>
    <t>Padlóburkolat hordozószerkezetének felületelőkészítése beltérben, beton alapfelületen felületelőkészítő alapozó és tapadóhíd felhordása egy rétegben MUREXIN LF 1 mélyalapozó</t>
  </si>
  <si>
    <t>Padlóburkolat hordozószerkezetének felületelőkészítése beltérben, beton alapfelületen önterülő felületkiegyenlítés készítése 5 mm átlagos rétegvastagságban weber.niv profi önterülő aljzatkiegyenlítő, Kód: M635</t>
  </si>
  <si>
    <t>Fal-, pillér-, oszlopburkolat készítése kültérben, tégla, beton, vakolt alapfelületen, TÉGLAKŐ±® falazó és térburkoló elemből, 3-5 mm vtg. ragasztóba rakva, szorított fugával, 5 cm vastagságban, élére fektetve, 240×120×50 mm méretben Barabás TÉGLAKŐ±® elem, esztétikus, tartós betontermék, 240×120×50 mm, barna</t>
  </si>
  <si>
    <t>Padlóburkolat készítése, beltérben, tégla, beton, vakolt alapfelületen, mázas kerámiával, diagonálba, 3-5 mm vtg. ragasztóba rakva, 1-10 mm fugaszélességgel, 25x25 - 40x40 cm közötti lapmérettel MAPEI Adesilex P9 C2TE cementkötésű ragasztóhabarcs, szürke, Ultracolor Plus fugázóhabarcs, fehér</t>
  </si>
  <si>
    <t>Lábazatburkolat készítése, beltérben, mázas kerámiával, egyenes, egysoros kivitelben, 3-5 mm ragasztóba rakva, 1-10 mm fugaszélességgel, 10 cm magasságig, 25×25 - 40×40 cm közötti lapmérettel MAPEI Adesilex P9 C2TE cementkötésű ragasztóhabarcs, szürke, Ultracolor Plus fugázóhabarcs, fehér</t>
  </si>
  <si>
    <t>Aljzatkészítés, hideg- és melegburkolatok készítése</t>
  </si>
  <si>
    <t>Függőereszcsatorna bontása, 50 cm kiterített szélességig</t>
  </si>
  <si>
    <t>Lefolyó csatorna bontása 50 cm kiterített szélességig</t>
  </si>
  <si>
    <t>Szegélyek, párkány könyöklő bontása, 100 cm kiterített szélességig</t>
  </si>
  <si>
    <t>Falfedések egy vagy két vízorros, hajlatbádog bontása,100 cm kiterített szélességig</t>
  </si>
  <si>
    <t>Fémlemezfedés bontása, egyszerű, sima korcolt</t>
  </si>
  <si>
    <t>Táblás fedések; Táblalemezes fémlemezfedés kiegészítő elemeinek elhelyezése BAUDER TOP VENT NSK műanyagszálas térháló az átszellőzés érdekében, öntapadó illesztőcsík, diffúziónyitott</t>
  </si>
  <si>
    <t>Kiselemes tetőfedő rendszer, cserép-, rombusz- és zsindely mintázatú alumínium lemezből, stukkó felületű, 12 fok tetőhajlásszögtől PREFA Tetőfedő rombusz P.10 bevonattal, 40 év alapanyag és 40 év szín garanciával, standard színekben, stukkó felülettel</t>
  </si>
  <si>
    <t>Kiselemes tetőfedő rendszer, cserép-, rombusz- és zsindely mintázatú alumínium lemezből, vonalmenti kapcsolatai, gerincfedés készítése PREFA él-/taréjgerincelem standard színekben</t>
  </si>
  <si>
    <t>Függőereszcsatorna szerelése, félkörszelvényű, bármilyen kiterített szélességben, horganyzott acéllemezből Függőereszcsatorna Ha 0,55, félkör szelvényű, Ksz: 33 cm</t>
  </si>
  <si>
    <t>Lefolyócső szerelése kör keresztmetszettel, bármilyen kiterített szélességgel, horganyzott acéllemezből Horganyzott lefolyócső Ha 0,55, körszelvényű, Ksz: 33 cm</t>
  </si>
  <si>
    <t>Ereszszegély szerelése keményhéjalású tetőhöz, horganyzott acéllemezből, 40 cm kiterített szélességig LINDAB Seamline FOP szegély tűzihorganyzott acél + Z 275 bevonat, 0,5 mm vtg., kiterített szélesség: 201-250 mm</t>
  </si>
  <si>
    <t>Falszegély szerelése keményhéjalású tetőhöz, horganyzott acéllemezből, 33 cm kiterített szélességig LINDAB Seamline FOP szegély tűzihorganyzott acél + Z 275 bevonat, 0,7 mm vtg., kiterített szélesség: 301-350 mm</t>
  </si>
  <si>
    <t>Ablak- vagy szemöldökpárkány színes műanyagbevonatú horganyzott acéllemezből, 50 cm kiterített szélességig LINDAB UB10 alsó (ablak) párkánylemez Lv. 0,5 mm, 150 mm széles, 2 m hosszú, Classic bevonattal, standard színben</t>
  </si>
  <si>
    <t>Bádogozás</t>
  </si>
  <si>
    <t>Korlát le- és visszaszerelése, felületképzése mázolással</t>
  </si>
  <si>
    <t>Külső ajtószárny cseréje régivel megegyező, de hőszigetelt kivitelben, uw≤ 1,15 W/m2K, oldaltnyíló, alapkezelt, külméret: 123/201 cm NM</t>
  </si>
  <si>
    <t>Külső ablakszárny cseréje régivel megegyező, de hőszigetelt kivitelben, uw≤ 1,15 W/m2K, bukó-nyíló, alapkezelt, külméret: 108/166 cm NM</t>
  </si>
  <si>
    <t>Asztalosszerkezetek elhelyezése</t>
  </si>
  <si>
    <t>Belső festéseknél felület előkészítése, részmunkák; glettelés, diszperziós kötőanyagú glettel, vakolt felületen, tagolatlan felületen Remmers Funcosil Silicon Spachtel szilikonos páraáteresztő spatulyázó, 0565</t>
  </si>
  <si>
    <t>Fafelületek mázolásának előkészítő és részmunkái; régi olajmázolás eltávolítása fa nyílászáró szerkezetről, lekaparással (raskettázás), tagolt felületről</t>
  </si>
  <si>
    <t>Normál nem egyenletes nedvszívóképességű ásványi falfelületek alapozása, felületmegerősítése, vizes-diszperziós akril bázisú alapozóval, tagolatlan felületen POLI-FARBE Inntaler diszperziós mélyalapzó</t>
  </si>
  <si>
    <t>Diszperziós festés műanyag bázisú vizes-diszperziós  fehér vagy gyárilag színezett festékkel, új vagy régi lekapart, előkészített alapfelületen, vakolaton, két rétegben, tagolatlan sima felületen POLI-FARBE Inntaler diszperziós beltéri falfesték</t>
  </si>
  <si>
    <t>Szilikát festések, káli-vízüveg kötőanyagú vízbázisú,  magas vízgőz áteresztő képességű homlokzatfestés, új vagy régi lekapart, előkészített alapfelületen, vakolaton, két rétegben, egy vagy több színben, tagolatlan sima felületen weber F110 szilikát homlokzatfesték, Kód: A110, fehér</t>
  </si>
  <si>
    <t>Szilikát festések, káli-vízüveg kötőanyagú vízbázisú,  magas vízgőz áteresztő képességű homlokzatfestés, új vagy régi lekapart, előkészített alapfelületen, vakolaton, két rétegben, egy vagy több színben, tagolatlan sima felületen weber F110 szilikát homlokzatfesték, Kód: A110 1.színcsoport</t>
  </si>
  <si>
    <t>Belső fafelületek alapmázolása, műgyantabázisú (alkid) oldószertartalmú alapozóval, tagolt felületen Trinát alapozófesték, szürke 200, EAN: 5995061765317</t>
  </si>
  <si>
    <t>Belső fafelületek fedőmázolása, műgyantabázisú (alkid) oldószertartalmú alapozóval, tagolt felületen Trinát alapozófesték, szürke 200, EAN: 5995061765317</t>
  </si>
  <si>
    <t>Belső fafelületek zománclakkozása, műgyantabázisú (alkid) oldószertartalmú zománccal, tagolt felületen Trinát magasfényű zománcfesték, barna 500, EAN: 5995061120949</t>
  </si>
  <si>
    <t>Felületképzés (festés, mázolás, tapétázás, korrózióvédelem)</t>
  </si>
  <si>
    <t>Talajnedvesség elleni szigetelés; Bitumenes lemez szigetelés aljzatának kellősítése, egy rétegben, vízszintes felületen, oldószeres hideg bitumenmázzal (száraz felületen) BAUDER BURKOLIT V oldószeres bitumenmáz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</si>
  <si>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 ISO-LINE PES 4,5 ELAST poliészterfátyol hordozórétegű, 4 mm névleges vastagságú elsztomerbitumenes (SBS modifikált) lemez</t>
  </si>
  <si>
    <t>Födém; Padló hőszigetelő anyag elhelyezése, vízszintes felületen, aljzatbeton alá, úsztató rétegként, expandált polisztirolhab lemezzel BACHL Nikecell EPS 100 standard expandált polisztirol keményhab hőszigetelő lemez, 1000x500x100 mm</t>
  </si>
  <si>
    <t>Födém; Padló hőszigetelő anyag elhelyezése, vízszintes felületen, párnafák vagy álpadló tartószerkezet közé, szálas szigetelő anyaggal (üveggyapot, kőzetgyapot) ROCKWOOL Multirock többcélú kőzetgyapot lemez 120 mm</t>
  </si>
  <si>
    <t>Födém; Padló hőszigetelő anyag elhelyezése, vízszintes felületen, párnafák vagy álpadló tartószerkezet közé, szálas szigetelő anyaggal (üveggyapot, kőzetgyapot) ROCKWOOL Multirock többcélú kőzetgyapot lemez 140 mm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</si>
  <si>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</si>
  <si>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ker.m2</t>
  </si>
  <si>
    <t>Utólagos talajnedvesség elleni vízszintes falszigetelés készítése, tégla vagy kő-tégla falszerkezetben, furatinjektálásos módszerrel, kétsorú injektálási furatsor elkészítése, tisztítása sűrített levegő befúvásával, injektáló pakkerek elhelyezésével</t>
  </si>
  <si>
    <t>Utólagos talajnedvesség elleni vízszintes falszigetelés készítése, tégla vagy kő-tégla falszerkezetben, furatinjektálásos módszerrel, nyomás nélküli injektálás (szerkezet beszívódásos telítése), egy- vagy kétsorú furatkiosztás esetén, szilikon emulzióval StoMurisol Micro szilikon mikroemulzió-bázisú hidrofóbizáló injektáló koncentrátum, 01567-003</t>
  </si>
  <si>
    <t>Szigetelések rögzítése; Hőszigetelő táblák pontszerű mechanikai rögzítése, tömör téglafalazat belső felületén, műanyag vagy fém beütőszeges/csavaros műanyag beütődübelekkel LB-Knauf műanyag dűbel, fém beütőszeggel, 175 mm, Csz: K00835175</t>
  </si>
  <si>
    <t>Szigetelés</t>
  </si>
  <si>
    <t>Egyéb használatos szegélykövek, útszegélyek készítése, alapárok kiemelése nélkül, betonhézagolással, 100 cm hosszú elemekből A Beton-Viacolor kerti szegélykő, 100x5x25 cm, szürke</t>
  </si>
  <si>
    <t>Térburkolat készítése rendszerkövekből  6 cm-es vastagsággal, 5,7x11,5x6; 8,6x11,2x6; 11,2x11,5x6;  11,5x11,5x6; 11,5x17,2x6; 17,2x11,5x6 cm-es méretekben A Beton-Viacolor Klasszik 17,2x11,5x6 cm, szürke</t>
  </si>
  <si>
    <t>Térburkolathoz fagyálló, teherhordó alap készítése, 15 cm vastagságban Zúzottkő 11/22 Bükkösd</t>
  </si>
  <si>
    <t>Kőburkolat készítése</t>
  </si>
  <si>
    <t>Kültéri lépcső készítése előre gyártott lépcsőtömb elemekből, betonba rakva, Semmelrock blokklépcső 100x40x15 cm, antracit</t>
  </si>
  <si>
    <t>Kert és parképítési munkák</t>
  </si>
  <si>
    <t>Összesen:</t>
  </si>
  <si>
    <t>Hegedüs-Apa-Fia Kft.</t>
  </si>
  <si>
    <t>7900 Szigetvár, Turbéki u. 42</t>
  </si>
  <si>
    <t>Asz.:25110728-2-02</t>
  </si>
  <si>
    <t xml:space="preserve">Név :                                  </t>
  </si>
  <si>
    <t xml:space="preserve">                                       </t>
  </si>
  <si>
    <t xml:space="preserve">Magyarlukafa Község Önkormányzata      </t>
  </si>
  <si>
    <t xml:space="preserve">Cím :                                  </t>
  </si>
  <si>
    <t xml:space="preserve">7925 Magyarlukafa Fő u. 47/1.          </t>
  </si>
  <si>
    <t xml:space="preserve">A munka leírása:                       </t>
  </si>
  <si>
    <t xml:space="preserve">Magyarlukafa, Galéria energetikai korszerűsítés                               </t>
  </si>
  <si>
    <t xml:space="preserve">7925 Magyarlukafa Fő u. 44. (hrsz.: 30/2)                                     </t>
  </si>
  <si>
    <t xml:space="preserve">                                                                              </t>
  </si>
  <si>
    <t xml:space="preserve">Készült: ÉNGY 2016/1 alapján                                                  </t>
  </si>
  <si>
    <t>Költségvetés főösszesítő</t>
  </si>
  <si>
    <t>Megnevezés</t>
  </si>
  <si>
    <t>Összeg</t>
  </si>
  <si>
    <t>1. Építmény közvetlen költségei</t>
  </si>
  <si>
    <t>1.2 Építés közvetlen költségei</t>
  </si>
  <si>
    <t>1.3 Közvetlen önköltség összesen</t>
  </si>
  <si>
    <t>2.1 Fedezet vetítési alap</t>
  </si>
  <si>
    <t>2.2 Fedezet 2.1 után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</si>
  <si>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</si>
  <si>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</si>
  <si>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</si>
  <si>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</si>
  <si>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</si>
  <si>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</si>
  <si>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>12-004-0008423</t>
  </si>
  <si>
    <t>12-005-0008931</t>
  </si>
  <si>
    <t>12-011-2051476</t>
  </si>
  <si>
    <t>12-012-2051485</t>
  </si>
  <si>
    <t>12-021-2051573</t>
  </si>
  <si>
    <t>M12-021-1.1</t>
  </si>
  <si>
    <t>15-012-0012602</t>
  </si>
  <si>
    <t>15-012-0012614</t>
  </si>
  <si>
    <t>15-012-0012684</t>
  </si>
  <si>
    <t>15-012-0012776</t>
  </si>
  <si>
    <t>21-004-0015675</t>
  </si>
  <si>
    <t>21-011-0016762</t>
  </si>
  <si>
    <t>21-011-0016825</t>
  </si>
  <si>
    <t>M21-003-10.1</t>
  </si>
  <si>
    <t>M21-011-7.2-0120002</t>
  </si>
  <si>
    <t>31-000-0034725</t>
  </si>
  <si>
    <t>31-000-0034810</t>
  </si>
  <si>
    <t>31-001-0035155</t>
  </si>
  <si>
    <t>31-030-0062405</t>
  </si>
  <si>
    <t>M31-051-6.1-0121410</t>
  </si>
  <si>
    <t>35-000-0108132</t>
  </si>
  <si>
    <t>35-000-0108161</t>
  </si>
  <si>
    <t>35-002-2615661</t>
  </si>
  <si>
    <t>Párafékező, párazáró fólia terítése 15 cm-es átfedéssel BACHL tecta-fol párazáró fólia, 1,5 x 50 m</t>
  </si>
  <si>
    <t>35-002-2800561</t>
  </si>
  <si>
    <t>35-003-0108830</t>
  </si>
  <si>
    <t>35-003-0108934</t>
  </si>
  <si>
    <t>35-004-0108943</t>
  </si>
  <si>
    <t>35-011-0109681</t>
  </si>
  <si>
    <t>M35-080-4.2-0680041</t>
  </si>
  <si>
    <t>M35-003-1.5-0410051</t>
  </si>
  <si>
    <t>M35-005-1.1.2</t>
  </si>
  <si>
    <t>36-000-0110610</t>
  </si>
  <si>
    <t>36-000-0110622</t>
  </si>
  <si>
    <t>36-002-0112274</t>
  </si>
  <si>
    <t>36-003-0112661</t>
  </si>
  <si>
    <t>36-005-0114795</t>
  </si>
  <si>
    <t>Homlokzati alapvakolat réteg készítése kézi felhordással, előkevert normál szárazhabarcsból, sima, normál mész-cement vakolat, 2 cm vastagságban weber 141 KPS kézi alapvakolat finom, max.szemcse 1,0 mm, Kód: 141P</t>
  </si>
  <si>
    <t>36-005-0114851</t>
  </si>
  <si>
    <t>36-005-0116122</t>
  </si>
  <si>
    <r>
      <t>Vakolat simítása, előkevert gyári szárazhabarcsból, vékonyvakolatok,homlokzatfestékek, belső festékek alá, 4 mm vastagságig kézi felhordással (a gyártó által megadott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/mm rétegvastagsággal) weber 141 KPS alapvakolat finom, 4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3 mm vastagságban, Kód: 141P</t>
    </r>
  </si>
  <si>
    <t>36-007-0123114</t>
  </si>
  <si>
    <t>36-007-0123160</t>
  </si>
  <si>
    <t>36-011-1921791</t>
  </si>
  <si>
    <t>36-011-1238913</t>
  </si>
  <si>
    <t>Üvegszövet háló beágyazása, függőleges, vízszintes,  ferde vagy íves felületen weber.therm retec 700 ragasztó, Kód: M740</t>
  </si>
  <si>
    <t>41-000-0197712</t>
  </si>
  <si>
    <t>41-003-2253561</t>
  </si>
  <si>
    <t>41-003-2256045</t>
  </si>
  <si>
    <t>41-003-2256406</t>
  </si>
  <si>
    <t>41-003-2256476</t>
  </si>
  <si>
    <t>41-003-2256210</t>
  </si>
  <si>
    <t>41-003-3287851</t>
  </si>
  <si>
    <t>41-003-0199884</t>
  </si>
  <si>
    <t>42 000 0222121</t>
  </si>
  <si>
    <t>42-011-0224716</t>
  </si>
  <si>
    <t>42-011-0225016</t>
  </si>
  <si>
    <t>42-012-3624375</t>
  </si>
  <si>
    <t>42-022-0248540</t>
  </si>
  <si>
    <t>42-022-2269531</t>
  </si>
  <si>
    <t>43-000-0330732</t>
  </si>
  <si>
    <t>43-000-0330773</t>
  </si>
  <si>
    <t>43-000-0330790</t>
  </si>
  <si>
    <t>43-000-0330800</t>
  </si>
  <si>
    <t>43-000-0330853</t>
  </si>
  <si>
    <t>43-001-3293681</t>
  </si>
  <si>
    <t>43-001-1804983</t>
  </si>
  <si>
    <t>43-001-1805000</t>
  </si>
  <si>
    <t>43-002-0334520</t>
  </si>
  <si>
    <t>43-002-0336021</t>
  </si>
  <si>
    <t>43-003-0338570</t>
  </si>
  <si>
    <t>43-003-0341091</t>
  </si>
  <si>
    <t>43-003-2920416</t>
  </si>
  <si>
    <t>43-003-0348280</t>
  </si>
  <si>
    <t>Kétvízorros falfedés, egyenesvonalú kivitelben, színes műanyagbevonatú horganyzott acéllemezből, 51-100 cm kiterített szélességig LINDAB Seamline FOP szegély tűzihorganyzott acél + Classic bevonat, standard színben, 0,5 mm vtg., kiterített szélesség: 85 cm</t>
  </si>
  <si>
    <t>M44-090-1.5</t>
  </si>
  <si>
    <t>M44-090-8.1</t>
  </si>
  <si>
    <t>M44-090-8.1-0000001</t>
  </si>
  <si>
    <t>M44-090-8.1-0000002</t>
  </si>
  <si>
    <t>47-000-0451002</t>
  </si>
  <si>
    <t>47-000-0452610</t>
  </si>
  <si>
    <t>47-000-0452651</t>
  </si>
  <si>
    <t xml:space="preserve">Fafelületek mázolásának előkészítő és részmunkái; fafelület beeresztő alapozása egy rétegben, félolajjal, tagolt felületen Félolaj </t>
  </si>
  <si>
    <t>47-000-0452944</t>
  </si>
  <si>
    <t>Fafelületek mázolásának előkészítő és részmunkái; simító tapaszolás fafelületen, egyszeri és minden további, tagolt felületen Trinát Mestertapasz, EAN: 595061609383</t>
  </si>
  <si>
    <t>47-010-3626546</t>
  </si>
  <si>
    <t>47-011-3626744</t>
  </si>
  <si>
    <t>47-013-0466703</t>
  </si>
  <si>
    <t>47-013-0467032</t>
  </si>
  <si>
    <t>47-031-0496503</t>
  </si>
  <si>
    <t>47-031-0499716</t>
  </si>
  <si>
    <t>47-031-0502361</t>
  </si>
  <si>
    <t>48-002-0515293</t>
  </si>
  <si>
    <t>48-002-0518240</t>
  </si>
  <si>
    <t>48-007-2063864</t>
  </si>
  <si>
    <t>48-007-2063893</t>
  </si>
  <si>
    <t xml:space="preserve">Külső fal belső oldali hőszigetelése, (rögzítés külön tételben) ásványi hőszigetelő lappal Ytong Multipor ásványi hőszigetelő lap, 120 mm </t>
  </si>
  <si>
    <t>Külső fal belső oldali hőszigetelése, (rögzítés külön tételben) ásványi hőszigetelő lappal Ytong Multipor ásványi hőszigetelő lap, 60 mm</t>
  </si>
  <si>
    <t>48-007-2933305</t>
  </si>
  <si>
    <t>48-007-0568075</t>
  </si>
  <si>
    <t>48-007-0568080</t>
  </si>
  <si>
    <t>48-007-0571805</t>
  </si>
  <si>
    <t xml:space="preserve">Födém; Padló peremszigetelés elhelyezése úsztatott aljzatbeton esetén, expandált polisztirolhab szigetelő szalaggal Nikecell RS 10 mm-es szőnyeg   </t>
  </si>
  <si>
    <t>48-007-3301426</t>
  </si>
  <si>
    <t>48-031-0588984</t>
  </si>
  <si>
    <t>48-031-1826912</t>
  </si>
  <si>
    <t>M48-021-1.51.2.2.1-0190239</t>
  </si>
  <si>
    <t>62-002-0677965</t>
  </si>
  <si>
    <t>62-003-0680563</t>
  </si>
  <si>
    <t>M62-003-6-0120125</t>
  </si>
  <si>
    <t>M91-008-11.1.1-0616001</t>
  </si>
  <si>
    <t>Villamos berendezések elso ellenorzése, felülvizsgálata A helyszíni mérés és felülvizsgálat után a jegyzokönyv az alábbi eloírások alapján kell elvégezni - Msz 60364 sz.szabvány [Msz 1600.sz. szabványsorozat] - 28/2011. (IX. 6.) BM rendelet eloírásai szerint készül - 121/2009 (IX.15. Kormány rendelet) A felülvizsgálatok menetét és szükségességét, valamint a felülvizsgálatok végzésének gyakoriságát az Országos Tuzvédelmi Szabályzat határozza meg.</t>
  </si>
  <si>
    <t>M71-013-9-0000002</t>
  </si>
  <si>
    <t>Villámvédelmi terv készítése</t>
  </si>
  <si>
    <t>M71-013-9-0000001</t>
  </si>
  <si>
    <t>mp*</t>
  </si>
  <si>
    <t>Villám és érintésvédelmi mérés és jegyzőkönyv készítése</t>
  </si>
  <si>
    <t>71-013-0819490</t>
  </si>
  <si>
    <t>Villám- és érintésvédelmi hálózat tartozékainak szerelése, mérési hely kialakítása (vizsgáló összekötő) OBO vizsgáló összekötő, 2 csavaros, 8/10-es köracélhoz, R.sz.: 5315506</t>
  </si>
  <si>
    <t>71-013-0818972</t>
  </si>
  <si>
    <t>Villám- és érintésvédelmi hálózat tartozékainak szerelése, védőburkolat elhelyezése 35x35x4 mm L szelvényből 1,5 m hosszú</t>
  </si>
  <si>
    <t>71-013-0818943</t>
  </si>
  <si>
    <t>Villám- és érintésvédelmi hálózat tartozékainak szerelése, földelő rúd vagy cső, 4 m hosszúságig OBO keresztföldelő, 3 m hosszú, 50x50 mm, köracél csatlakozóval, R.sz.: 5003040 és 5304105</t>
  </si>
  <si>
    <t>71-013-0818834</t>
  </si>
  <si>
    <t>Villám- és érintésvédelmi hálózat tartozékainak szerelése, bádogszegély, esőcsatorna bekötése OBO ereszcsatorna bekötő bilincs, minden peremvastagsághoz, 8/10 mm köracélhoz, R.sz.: 5316014</t>
  </si>
  <si>
    <t>71-013-0818691</t>
  </si>
  <si>
    <t>Villám- és érintésvédelmi hálózat tartozékainak szerelése, felfogórúd szívócsúccsal OBO 1 m-es acélrúd, 16 mm, köracél csatlakozóval, 101/F-1000, R.sz.: 5424100 és 5304105</t>
  </si>
  <si>
    <t>71-013-0818364</t>
  </si>
  <si>
    <t>Villám- és érintésvédelmi hálózat tartozékainak szerelése, felfogórúd szívócsúccsal OBO 2 m-es acélrúd, 16 mm, köracél csatlakozóval, 101/F-2000, R.sz.: 5424208 és 5304105</t>
  </si>
  <si>
    <t>71-013-0818381</t>
  </si>
  <si>
    <t>Földelővezető elhelyezése meglévő földárokba, köracélból, átmérő: 20 mm-ig Köracél 10 mm</t>
  </si>
  <si>
    <t>71-013-0818202</t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</si>
  <si>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 OBO horganyzott köracél, 10 mm, RD 10, R.sz.: 5021103</t>
    </r>
  </si>
  <si>
    <t>71-013-0817226</t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</si>
  <si>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 OBO horganyzott köracél, 10 mm, RD 10, R.sz.: 5021103 Unimax 2 csavaros leágazó szorító (összekötő), 10-95 mm2</t>
    </r>
  </si>
  <si>
    <t>71-013-0816686</t>
  </si>
  <si>
    <t>Villám- és érintésvédelmi hálózat tartozékainak szerelése, földelő rúd vagy cső, 4 m hosszúságig Rúdföldelő 25 mm köracélból 3 méter hosszú</t>
  </si>
  <si>
    <t>71-013-0818875</t>
  </si>
  <si>
    <t>Fogyasztásmérő szekrények elhelyezése, falon kívül vagy falbasüllyesztve, IP 65 védettséggel, háromfázisú mérőkhőz GANZ KK GFM 3060-3 Fm Fogyasztásmérő szekrény 3f mérőhöz 300×600×170 mm</t>
  </si>
  <si>
    <t>71-009-2850391</t>
  </si>
  <si>
    <t>Falon kívüli, vízmentes kültéri lámpák elhelyezése, min. IP 54, LED-es kivitelben V-TAC (HOLUX) VT-8010; 12W / 780lm LED-es burás lámpatest, semlegesfehér (4500K), ovális, fekete, IP66 Csz:4973</t>
  </si>
  <si>
    <t>71-010-3750690</t>
  </si>
  <si>
    <t>Felületre szerelt lámpatest elhelyezése előre elkészített tartószerkezetre, zárt, LED-es kivitelben Life Light Led, Leddiszkont Led panel világítás, 30x120 CM, 45W, 3000 Lum., 4000-6000 K, közép meleg-hideg fehér, IP20. Garancia 3 év! Csz: LLP30X120CM45W4000K/6000K</t>
  </si>
  <si>
    <t>71-010-3867463</t>
  </si>
  <si>
    <t>Összeépíthető világítási  és telekommunikációs szerelvények elemei; Keret elhelyezése, (105) egyes keret, vízszintes LEGRAND Valena Life egyes keret fehér (Kat.szám: 754001)</t>
  </si>
  <si>
    <t>71-005-3862026</t>
  </si>
  <si>
    <t>Összeépíthető világítási  és telekommunikációs szerelvények elemei; Csatlakozóaljzat burkoló elemének elhelyezése LEGRAND Valena Life 2P+F burkolat fehér R: 777020</t>
  </si>
  <si>
    <t>71-005-0746326</t>
  </si>
  <si>
    <t>Összeépíthető világítási  és telekommunikációs szerelvények elemei; Csatlakozóaljzat (dugaszolóaljzat) elhelyezése, földelt, egyes LEGRAND Valena Life 2P+F csatlakozóaljzat gyermekvédelemmel, csavaros vezetékbekötéssel fehér (Kat.szám: 753124)</t>
  </si>
  <si>
    <t>71-005-3860312</t>
  </si>
  <si>
    <t>Összeépíthető világítási  és telekommunikációs szerelvények elemei; Kapcsoló/nyomó/csatlakozó betét elhelyezése fedéllel (keret nélkül), kétáramkörös (csillár) LEGRAND Valena Life csillárkapcsoló 10 AX fehér (Kat.szám: 752105)</t>
  </si>
  <si>
    <t>71-005-3855466</t>
  </si>
  <si>
    <t>Összeépíthető világítási  és telekommunikációs szerelvények elemei; Kapcsoló/nyomó/csatlakozó betét elhelyezése fedéllel (keret nélkül), kétpólusú LEGRAND Valena Life kétpólusú kapcsoló 16 AX fehér (Kat.szám: 752102)</t>
  </si>
  <si>
    <t>71-005-3855391</t>
  </si>
  <si>
    <t>Villamos háztartási készülékek elhelyezése, előre elkészített tartószerkezetre: radiátor Villanyradiátor 10 tagú</t>
  </si>
  <si>
    <t>71-012-1298610</t>
  </si>
  <si>
    <t>Áram-védőkapcsolók elhelyezése, váltakozó- és pulzáló egyenáramú kioldásra, gyorskioldással (6...40 ms), 6 kA zárlati szilárdsággal, 2 pólusú LEGRAND TX3 áram-védőkapcsoló 2P 25A 30MA A  (Kat.szám: 411559)</t>
  </si>
  <si>
    <t>71-008-3865191</t>
  </si>
  <si>
    <t>Kismegszakítók és kiegészítők elhelyezése kalapsínes szerelőlapra,"B", "C" és "D" jelleggörbével, 4,5 kA zárlati szilárdsággal, 1 pólusú Schneider Electric Resi9 kismegszakító 1P,16A, B karakterisztika, R: R9F04116</t>
  </si>
  <si>
    <t>71-008-0776396</t>
  </si>
  <si>
    <t>Kismegszakítók és kiegészítők elhelyezése kalapsínes szerelőlapra,"B", "C" és "D" jelleggörbével, 4,5 kA zárlati szilárdsággal, 1 pólusú Schneider Electric Resi9 kismegszakító 1P,10A, B karakterisztika, R: R9F04110</t>
  </si>
  <si>
    <t>71-008-0776384</t>
  </si>
  <si>
    <t>Áramköri kiselosztók falba süllyesztett kivitelben, kalapsínes szerelőlappal,N- és PE sínnel, max. 63A-ig, IP 30, IP 40 védettséggel(kismegszakítók, védőkapcsolók, távkapcsolók stb. számára), üresen, kiselosztók 36-42 egység LEGRAND EkinoxeTX süllyesztett 2s 36m kiselosztó fehér ajtóval R: 607066</t>
  </si>
  <si>
    <t>71-009-0785406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</si>
  <si>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 450/750V 1x10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</si>
  <si>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t>71-002-0716653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</si>
  <si>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 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</si>
  <si>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t>71-002-0716561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</si>
  <si>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 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</si>
  <si>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t>71-002-0716556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</si>
  <si>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 védőcső 29 mm, Kód: MU-III 29</t>
  </si>
  <si>
    <t>71-001-0696221</t>
  </si>
  <si>
    <t>Merev, simafalú műanyag védőcső elhelyezése, elágazó dobozokkal, előre elkészített falhoronyba, vastagfalú kivitelben, nehéz mechanikai igénybevételre, Névleges méret: 36-48 mm HYDRO-THERM beltéri Mü I. vastagfalú, merev műanyag szürke védőcső 36 mm, Kód: MU-I 36</t>
  </si>
  <si>
    <t>71-001-0696480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</si>
  <si>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16 mm, Kód: MU-III 16</t>
  </si>
  <si>
    <t>71-001-0696204</t>
  </si>
  <si>
    <t>Fészekvésés, dobozok részére téglafalban, 100 x 100 mm-es, 50 mm mélységig</t>
  </si>
  <si>
    <t>33-063-0095194</t>
  </si>
  <si>
    <t>Fészekvésés, dobozok részére téglafalban, 150 x 150 mm-es, 50 mm mélységig</t>
  </si>
  <si>
    <t>33-063-0095204</t>
  </si>
  <si>
    <t>Fészekvésés, dobozok részére téglafalban, 55 - 78 mm átmérő között, 30 mm mélységig</t>
  </si>
  <si>
    <t>33-063-0095182</t>
  </si>
  <si>
    <r>
      <t>Horonyvésés, téglafalban, 8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</t>
    </r>
  </si>
  <si>
    <t>33-063-0094836</t>
  </si>
  <si>
    <t>Faláttörés 30x30 cm méretig, téglafalban, 12,01-25 cm falvastagság között</t>
  </si>
  <si>
    <t>33-063-0094703</t>
  </si>
  <si>
    <t>21-003-0014722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</si>
  <si>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</si>
  <si>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Elektromos energia ellátás</t>
  </si>
  <si>
    <t>Falazás és egyéb kőműves munkák</t>
  </si>
  <si>
    <t>óü</t>
  </si>
  <si>
    <t>19-010-2244205</t>
  </si>
  <si>
    <t>19-010-2244314</t>
  </si>
  <si>
    <t>19-090-2244980</t>
  </si>
  <si>
    <t>K tétel-91</t>
  </si>
  <si>
    <t>Törölve, nem kívánjuk elszámolni</t>
  </si>
  <si>
    <t>Törölve, nem kívánjuk elszámoilni</t>
  </si>
  <si>
    <t>ÉNGY tétel lett, 1 Ft-ot lehet elszámolni</t>
  </si>
  <si>
    <t>Szobor felújítás, újrafaragás mellékelt szakvélemény alapján (1 db I. Világháborús Obeliszk újrafaragása kemény mészkőből, 1 db Korpusz javítása, szennyeződésektől való megtisztítása, 1 db Szent Vndel szobor újrafaragása kemány mészkőből)</t>
  </si>
  <si>
    <t>Bejárat fölé új tábla készítése felirattal anyag: fa; méret:120*40 cm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</si>
</sst>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10" fontId="44" fillId="0" borderId="11" xfId="0" applyNumberFormat="1" applyFont="1" applyBorder="1" applyAlignment="1">
      <alignment vertical="top"/>
    </xf>
    <xf numFmtId="0" fontId="44" fillId="0" borderId="12" xfId="0" applyFont="1" applyBorder="1" applyAlignment="1">
      <alignment horizontal="center"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14" fontId="44" fillId="0" borderId="0" xfId="0" applyNumberFormat="1" applyFont="1" applyAlignment="1">
      <alignment vertical="top"/>
    </xf>
    <xf numFmtId="0" fontId="42" fillId="33" borderId="0" xfId="0" applyFont="1" applyFill="1" applyAlignment="1">
      <alignment horizontal="left" vertical="top" wrapText="1"/>
    </xf>
    <xf numFmtId="0" fontId="42" fillId="33" borderId="0" xfId="0" applyFont="1" applyFill="1" applyAlignment="1">
      <alignment vertical="top" wrapText="1"/>
    </xf>
    <xf numFmtId="49" fontId="42" fillId="33" borderId="0" xfId="0" applyNumberFormat="1" applyFont="1" applyFill="1" applyAlignment="1">
      <alignment vertical="top" wrapText="1"/>
    </xf>
    <xf numFmtId="0" fontId="42" fillId="33" borderId="0" xfId="0" applyFont="1" applyFill="1" applyAlignment="1">
      <alignment horizontal="right" vertical="top" wrapText="1"/>
    </xf>
    <xf numFmtId="0" fontId="44" fillId="0" borderId="0" xfId="0" applyFont="1" applyBorder="1" applyAlignment="1">
      <alignment horizontal="right" vertical="top" wrapText="1"/>
    </xf>
    <xf numFmtId="0" fontId="42" fillId="34" borderId="0" xfId="0" applyFont="1" applyFill="1" applyBorder="1" applyAlignment="1">
      <alignment horizontal="left" vertical="top" wrapText="1"/>
    </xf>
    <xf numFmtId="0" fontId="42" fillId="34" borderId="0" xfId="0" applyFont="1" applyFill="1" applyBorder="1" applyAlignment="1">
      <alignment vertical="top" wrapText="1"/>
    </xf>
    <xf numFmtId="49" fontId="42" fillId="34" borderId="0" xfId="0" applyNumberFormat="1" applyFont="1" applyFill="1" applyBorder="1" applyAlignment="1">
      <alignment vertical="top" wrapText="1"/>
    </xf>
    <xf numFmtId="0" fontId="42" fillId="34" borderId="0" xfId="0" applyFont="1" applyFill="1" applyBorder="1" applyAlignment="1">
      <alignment horizontal="right" vertical="top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horizontal="right" vertical="top" wrapText="1"/>
    </xf>
    <xf numFmtId="0" fontId="42" fillId="35" borderId="0" xfId="0" applyFont="1" applyFill="1" applyAlignment="1">
      <alignment horizontal="left" vertical="top" wrapText="1"/>
    </xf>
    <xf numFmtId="0" fontId="42" fillId="35" borderId="0" xfId="0" applyFont="1" applyFill="1" applyAlignment="1">
      <alignment vertical="top" wrapText="1"/>
    </xf>
    <xf numFmtId="49" fontId="42" fillId="35" borderId="0" xfId="0" applyNumberFormat="1" applyFont="1" applyFill="1" applyAlignment="1">
      <alignment vertical="top" wrapText="1"/>
    </xf>
    <xf numFmtId="0" fontId="42" fillId="35" borderId="0" xfId="0" applyFont="1" applyFill="1" applyAlignment="1">
      <alignment horizontal="right" vertical="top" wrapText="1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Alignment="1">
      <alignment vertical="top" wrapText="1"/>
    </xf>
    <xf numFmtId="49" fontId="47" fillId="33" borderId="0" xfId="0" applyNumberFormat="1" applyFont="1" applyFill="1" applyAlignment="1">
      <alignment vertical="top" wrapText="1"/>
    </xf>
    <xf numFmtId="0" fontId="47" fillId="33" borderId="0" xfId="0" applyFont="1" applyFill="1" applyAlignment="1">
      <alignment horizontal="right" vertical="top" wrapText="1"/>
    </xf>
    <xf numFmtId="0" fontId="46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5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PageLayoutView="0" workbookViewId="0" topLeftCell="A19">
      <selection activeCell="C32" sqref="C32"/>
    </sheetView>
  </sheetViews>
  <sheetFormatPr defaultColWidth="9.140625" defaultRowHeight="15"/>
  <cols>
    <col min="1" max="1" width="36.421875" style="12" customWidth="1"/>
    <col min="2" max="2" width="10.7109375" style="12" customWidth="1"/>
    <col min="3" max="3" width="30.7109375" style="12" customWidth="1"/>
    <col min="4" max="16384" width="9.140625" style="12" customWidth="1"/>
  </cols>
  <sheetData>
    <row r="1" spans="1:4" s="15" customFormat="1" ht="14.25">
      <c r="A1" s="45" t="s">
        <v>129</v>
      </c>
      <c r="B1" s="46"/>
      <c r="C1" s="46"/>
      <c r="D1" s="46"/>
    </row>
    <row r="2" spans="1:4" s="15" customFormat="1" ht="14.25">
      <c r="A2" s="45" t="s">
        <v>130</v>
      </c>
      <c r="B2" s="46"/>
      <c r="C2" s="46"/>
      <c r="D2" s="46"/>
    </row>
    <row r="3" spans="1:4" s="15" customFormat="1" ht="14.25">
      <c r="A3" s="45" t="s">
        <v>131</v>
      </c>
      <c r="B3" s="46"/>
      <c r="C3" s="46"/>
      <c r="D3" s="46"/>
    </row>
    <row r="4" spans="1:15" s="15" customFormat="1" ht="14.25">
      <c r="A4" s="45"/>
      <c r="B4" s="46"/>
      <c r="C4" s="46"/>
      <c r="D4" s="46"/>
      <c r="O4" s="15" t="s">
        <v>346</v>
      </c>
    </row>
    <row r="5" spans="1:4" s="15" customFormat="1" ht="14.25">
      <c r="A5" s="45"/>
      <c r="B5" s="46"/>
      <c r="C5" s="46"/>
      <c r="D5" s="46"/>
    </row>
    <row r="6" spans="1:4" s="15" customFormat="1" ht="14.25">
      <c r="A6" s="45"/>
      <c r="B6" s="46"/>
      <c r="C6" s="46"/>
      <c r="D6" s="46"/>
    </row>
    <row r="7" spans="1:4" s="15" customFormat="1" ht="14.25">
      <c r="A7" s="45"/>
      <c r="B7" s="46"/>
      <c r="C7" s="46"/>
      <c r="D7" s="46"/>
    </row>
    <row r="9" spans="1:3" ht="15">
      <c r="A9" s="12" t="s">
        <v>132</v>
      </c>
      <c r="C9" s="12" t="s">
        <v>133</v>
      </c>
    </row>
    <row r="10" spans="1:3" ht="15">
      <c r="A10" s="12" t="s">
        <v>134</v>
      </c>
      <c r="C10" s="23">
        <v>42493</v>
      </c>
    </row>
    <row r="11" spans="1:3" ht="15">
      <c r="A11" s="12" t="s">
        <v>135</v>
      </c>
      <c r="C11" s="12" t="s">
        <v>133</v>
      </c>
    </row>
    <row r="12" ht="15">
      <c r="A12" s="12" t="s">
        <v>136</v>
      </c>
    </row>
    <row r="13" ht="15">
      <c r="A13" s="12" t="s">
        <v>133</v>
      </c>
    </row>
    <row r="14" spans="1:3" ht="15">
      <c r="A14" s="12" t="s">
        <v>133</v>
      </c>
      <c r="C14" s="12" t="s">
        <v>133</v>
      </c>
    </row>
    <row r="15" spans="1:3" ht="15">
      <c r="A15" s="12" t="s">
        <v>137</v>
      </c>
      <c r="C15" s="12" t="s">
        <v>133</v>
      </c>
    </row>
    <row r="16" ht="15">
      <c r="A16" s="12" t="s">
        <v>138</v>
      </c>
    </row>
    <row r="17" ht="15">
      <c r="A17" s="12" t="s">
        <v>139</v>
      </c>
    </row>
    <row r="18" ht="15">
      <c r="A18" s="12" t="s">
        <v>140</v>
      </c>
    </row>
    <row r="19" ht="15">
      <c r="A19" s="12" t="s">
        <v>141</v>
      </c>
    </row>
    <row r="20" ht="15">
      <c r="A20" s="12" t="s">
        <v>140</v>
      </c>
    </row>
    <row r="22" spans="1:3" ht="15">
      <c r="A22" s="47" t="s">
        <v>142</v>
      </c>
      <c r="B22" s="48"/>
      <c r="C22" s="48"/>
    </row>
    <row r="23" spans="1:4" ht="15">
      <c r="A23" s="16" t="s">
        <v>143</v>
      </c>
      <c r="B23" s="16"/>
      <c r="C23" s="20" t="s">
        <v>144</v>
      </c>
      <c r="D23" s="21"/>
    </row>
    <row r="24" spans="1:3" ht="15">
      <c r="A24" s="16" t="s">
        <v>145</v>
      </c>
      <c r="B24" s="16"/>
      <c r="C24" s="16">
        <f>Összesítő!B19</f>
        <v>0</v>
      </c>
    </row>
    <row r="25" spans="1:3" ht="15">
      <c r="A25" s="16" t="s">
        <v>146</v>
      </c>
      <c r="B25" s="16"/>
      <c r="C25" s="16">
        <f>ROUND(C24,0)</f>
        <v>0</v>
      </c>
    </row>
    <row r="26" spans="1:3" ht="15">
      <c r="A26" s="12" t="s">
        <v>147</v>
      </c>
      <c r="C26" s="12">
        <f>ROUND(C25,0)</f>
        <v>0</v>
      </c>
    </row>
    <row r="27" spans="1:3" ht="15">
      <c r="A27" s="12" t="s">
        <v>148</v>
      </c>
      <c r="C27" s="12">
        <f>ROUND(D25+C26,0)</f>
        <v>0</v>
      </c>
    </row>
    <row r="28" spans="1:3" ht="15">
      <c r="A28" s="16" t="s">
        <v>149</v>
      </c>
      <c r="B28" s="17">
        <v>0</v>
      </c>
      <c r="C28" s="16">
        <f>ROUND(C27*B28,0)</f>
        <v>0</v>
      </c>
    </row>
    <row r="29" spans="1:3" ht="15">
      <c r="A29" s="12" t="s">
        <v>150</v>
      </c>
      <c r="C29" s="12">
        <f>ROUND(C27+C28,0)</f>
        <v>0</v>
      </c>
    </row>
    <row r="30" spans="1:3" ht="15">
      <c r="A30" s="16" t="s">
        <v>151</v>
      </c>
      <c r="B30" s="17">
        <v>0</v>
      </c>
      <c r="C30" s="16">
        <f>ROUND(C29*B30,0)</f>
        <v>0</v>
      </c>
    </row>
    <row r="31" spans="1:3" ht="15">
      <c r="A31" s="12" t="s">
        <v>152</v>
      </c>
      <c r="C31" s="12">
        <f>ROUND(C29+C30,0)</f>
        <v>0</v>
      </c>
    </row>
    <row r="32" spans="1:3" ht="15">
      <c r="A32" s="16" t="s">
        <v>153</v>
      </c>
      <c r="B32" s="17">
        <v>0.27</v>
      </c>
      <c r="C32" s="16">
        <f>ROUND(C31*B32,0)</f>
        <v>0</v>
      </c>
    </row>
    <row r="33" spans="1:3" ht="15">
      <c r="A33" s="16" t="s">
        <v>154</v>
      </c>
      <c r="B33" s="16"/>
      <c r="C33" s="16">
        <f>ROUND(C31+C32,0)</f>
        <v>0</v>
      </c>
    </row>
    <row r="37" ht="15">
      <c r="C37" s="18" t="s">
        <v>155</v>
      </c>
    </row>
    <row r="39" ht="15">
      <c r="A39" s="19"/>
    </row>
    <row r="40" ht="15">
      <c r="A40" s="19"/>
    </row>
    <row r="41" ht="15">
      <c r="A41" s="19"/>
    </row>
  </sheetData>
  <sheetProtection/>
  <mergeCells count="8">
    <mergeCell ref="A7:D7"/>
    <mergeCell ref="A22:C2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2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188</v>
      </c>
      <c r="C2" s="2" t="s">
        <v>58</v>
      </c>
      <c r="D2" s="6">
        <v>133.6085</v>
      </c>
      <c r="E2" s="1" t="s">
        <v>21</v>
      </c>
      <c r="G2" s="6">
        <f>ROUND(D2*F2,0)</f>
        <v>0</v>
      </c>
    </row>
    <row r="4" spans="1:7" ht="26.25">
      <c r="A4" s="8">
        <v>2</v>
      </c>
      <c r="B4" s="2" t="s">
        <v>189</v>
      </c>
      <c r="C4" s="2" t="s">
        <v>59</v>
      </c>
      <c r="D4" s="6">
        <v>38.21</v>
      </c>
      <c r="E4" s="1" t="s">
        <v>21</v>
      </c>
      <c r="G4" s="6">
        <f>ROUND(D4*F4,0)</f>
        <v>0</v>
      </c>
    </row>
    <row r="6" spans="1:7" ht="39">
      <c r="A6" s="8">
        <v>3</v>
      </c>
      <c r="B6" s="2" t="s">
        <v>190</v>
      </c>
      <c r="C6" s="2" t="s">
        <v>60</v>
      </c>
      <c r="D6" s="6">
        <v>171.82</v>
      </c>
      <c r="E6" s="1" t="s">
        <v>21</v>
      </c>
      <c r="G6" s="6">
        <f>ROUND(D6*F6,0)</f>
        <v>0</v>
      </c>
    </row>
    <row r="8" spans="1:7" ht="52.5">
      <c r="A8" s="8">
        <v>4</v>
      </c>
      <c r="B8" s="2" t="s">
        <v>191</v>
      </c>
      <c r="C8" s="2" t="s">
        <v>61</v>
      </c>
      <c r="D8" s="6">
        <v>81.8661</v>
      </c>
      <c r="E8" s="1" t="s">
        <v>21</v>
      </c>
      <c r="G8" s="6">
        <f>ROUND(D8*F8,0)</f>
        <v>0</v>
      </c>
    </row>
    <row r="10" spans="1:7" ht="78.75">
      <c r="A10" s="8">
        <v>5</v>
      </c>
      <c r="B10" s="2" t="s">
        <v>192</v>
      </c>
      <c r="C10" s="2" t="s">
        <v>193</v>
      </c>
      <c r="D10" s="6">
        <v>133.6085</v>
      </c>
      <c r="E10" s="1" t="s">
        <v>21</v>
      </c>
      <c r="G10" s="6">
        <f>ROUND(D10*F10,0)</f>
        <v>0</v>
      </c>
    </row>
    <row r="12" spans="1:7" ht="78.75">
      <c r="A12" s="8">
        <v>6</v>
      </c>
      <c r="B12" s="2" t="s">
        <v>194</v>
      </c>
      <c r="C12" s="2" t="s">
        <v>62</v>
      </c>
      <c r="D12" s="6">
        <v>133.6085</v>
      </c>
      <c r="E12" s="1" t="s">
        <v>21</v>
      </c>
      <c r="G12" s="6">
        <f>ROUND(D12*F12,0)</f>
        <v>0</v>
      </c>
    </row>
    <row r="14" spans="1:7" ht="110.25">
      <c r="A14" s="8">
        <v>7</v>
      </c>
      <c r="B14" s="2" t="s">
        <v>195</v>
      </c>
      <c r="C14" s="2" t="s">
        <v>196</v>
      </c>
      <c r="D14" s="6">
        <v>253.69</v>
      </c>
      <c r="E14" s="1" t="s">
        <v>21</v>
      </c>
      <c r="G14" s="6">
        <f>ROUND(D14*F14,0)</f>
        <v>0</v>
      </c>
    </row>
    <row r="16" spans="1:7" ht="52.5">
      <c r="A16" s="8">
        <v>8</v>
      </c>
      <c r="B16" s="2" t="s">
        <v>197</v>
      </c>
      <c r="C16" s="2" t="s">
        <v>63</v>
      </c>
      <c r="D16" s="6">
        <v>38.21</v>
      </c>
      <c r="E16" s="1" t="s">
        <v>21</v>
      </c>
      <c r="G16" s="6">
        <f>ROUND(D16*F16,0)</f>
        <v>0</v>
      </c>
    </row>
    <row r="18" spans="1:7" ht="52.5">
      <c r="A18" s="8">
        <v>9</v>
      </c>
      <c r="B18" s="2" t="s">
        <v>198</v>
      </c>
      <c r="C18" s="2" t="s">
        <v>64</v>
      </c>
      <c r="D18" s="6">
        <v>76.42</v>
      </c>
      <c r="E18" s="1" t="s">
        <v>21</v>
      </c>
      <c r="G18" s="6">
        <f>ROUND(D18*F18,0)</f>
        <v>0</v>
      </c>
    </row>
    <row r="20" spans="1:7" ht="42">
      <c r="A20" s="8">
        <v>10</v>
      </c>
      <c r="B20" s="2" t="s">
        <v>199</v>
      </c>
      <c r="C20" s="2" t="s">
        <v>65</v>
      </c>
      <c r="D20" s="6">
        <v>120.08</v>
      </c>
      <c r="E20" s="1" t="s">
        <v>21</v>
      </c>
      <c r="G20" s="6">
        <f>ROUND(D20*F20,0)</f>
        <v>0</v>
      </c>
    </row>
    <row r="22" spans="1:7" ht="39">
      <c r="A22" s="8">
        <v>11</v>
      </c>
      <c r="B22" s="2" t="s">
        <v>200</v>
      </c>
      <c r="C22" s="2" t="s">
        <v>201</v>
      </c>
      <c r="D22" s="6">
        <v>120.08</v>
      </c>
      <c r="E22" s="1" t="s">
        <v>21</v>
      </c>
      <c r="G22" s="6">
        <f>ROUND(D22*F22,0)</f>
        <v>0</v>
      </c>
    </row>
    <row r="24" spans="1:9" s="11" customFormat="1" ht="12.75">
      <c r="A24" s="7"/>
      <c r="B24" s="3"/>
      <c r="C24" s="3" t="s">
        <v>18</v>
      </c>
      <c r="D24" s="5"/>
      <c r="E24" s="3"/>
      <c r="F24" s="5"/>
      <c r="G24" s="5">
        <f>SUM(G2:G22)</f>
        <v>0</v>
      </c>
      <c r="H24" s="10"/>
      <c r="I24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PageLayoutView="0" workbookViewId="0" topLeftCell="A1">
      <selection activeCell="F2" sqref="F2:F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202</v>
      </c>
      <c r="C2" s="2" t="s">
        <v>67</v>
      </c>
      <c r="D2" s="6">
        <v>80</v>
      </c>
      <c r="E2" s="1" t="s">
        <v>21</v>
      </c>
      <c r="G2" s="6">
        <f>ROUND(D2*F2,0)</f>
        <v>0</v>
      </c>
    </row>
    <row r="4" spans="1:7" ht="78.75">
      <c r="A4" s="8">
        <v>2</v>
      </c>
      <c r="B4" s="2" t="s">
        <v>203</v>
      </c>
      <c r="C4" s="2" t="s">
        <v>68</v>
      </c>
      <c r="D4" s="6">
        <v>80</v>
      </c>
      <c r="E4" s="1" t="s">
        <v>21</v>
      </c>
      <c r="G4" s="6">
        <f>ROUND(D4*F4,0)</f>
        <v>0</v>
      </c>
    </row>
    <row r="6" spans="1:7" ht="52.5">
      <c r="A6" s="8">
        <v>3</v>
      </c>
      <c r="B6" s="2" t="s">
        <v>204</v>
      </c>
      <c r="C6" s="2" t="s">
        <v>69</v>
      </c>
      <c r="D6" s="6">
        <v>16</v>
      </c>
      <c r="E6" s="1" t="s">
        <v>14</v>
      </c>
      <c r="G6" s="6">
        <f>ROUND(D6*F6,0)</f>
        <v>0</v>
      </c>
    </row>
    <row r="8" spans="1:7" ht="52.5">
      <c r="A8" s="8">
        <v>4</v>
      </c>
      <c r="B8" s="2" t="s">
        <v>205</v>
      </c>
      <c r="C8" s="2" t="s">
        <v>70</v>
      </c>
      <c r="D8" s="6">
        <v>8</v>
      </c>
      <c r="E8" s="1" t="s">
        <v>14</v>
      </c>
      <c r="G8" s="6">
        <f>ROUND(D8*F8,0)</f>
        <v>0</v>
      </c>
    </row>
    <row r="10" spans="1:7" ht="92.25">
      <c r="A10" s="8">
        <v>5</v>
      </c>
      <c r="B10" s="2" t="s">
        <v>206</v>
      </c>
      <c r="C10" s="2" t="s">
        <v>71</v>
      </c>
      <c r="D10" s="6">
        <v>8</v>
      </c>
      <c r="E10" s="1" t="s">
        <v>14</v>
      </c>
      <c r="G10" s="6">
        <f>ROUND(D10*F10,0)</f>
        <v>0</v>
      </c>
    </row>
    <row r="12" spans="1:7" ht="94.5">
      <c r="A12" s="8">
        <v>6</v>
      </c>
      <c r="B12" s="2" t="s">
        <v>207</v>
      </c>
      <c r="C12" s="2" t="s">
        <v>74</v>
      </c>
      <c r="D12" s="6">
        <v>18</v>
      </c>
      <c r="E12" s="1" t="s">
        <v>11</v>
      </c>
      <c r="G12" s="6">
        <f>ROUND(D12*F12,0)</f>
        <v>0</v>
      </c>
    </row>
    <row r="14" spans="1:7" ht="66">
      <c r="A14" s="8">
        <v>7</v>
      </c>
      <c r="B14" s="2" t="s">
        <v>208</v>
      </c>
      <c r="C14" s="2" t="s">
        <v>72</v>
      </c>
      <c r="D14" s="6">
        <v>16</v>
      </c>
      <c r="E14" s="1" t="s">
        <v>14</v>
      </c>
      <c r="G14" s="6">
        <f>ROUND(D14*F14,0)</f>
        <v>0</v>
      </c>
    </row>
    <row r="16" spans="1:7" ht="52.5">
      <c r="A16" s="8">
        <v>8</v>
      </c>
      <c r="B16" s="2" t="s">
        <v>209</v>
      </c>
      <c r="C16" s="2" t="s">
        <v>73</v>
      </c>
      <c r="D16" s="6">
        <v>88</v>
      </c>
      <c r="E16" s="1" t="s">
        <v>11</v>
      </c>
      <c r="G16" s="6">
        <f>ROUND(D16*F16,0)</f>
        <v>0</v>
      </c>
    </row>
    <row r="18" spans="1:9" s="11" customFormat="1" ht="12.75">
      <c r="A18" s="7"/>
      <c r="B18" s="3"/>
      <c r="C18" s="3" t="s">
        <v>18</v>
      </c>
      <c r="D18" s="5"/>
      <c r="E18" s="3"/>
      <c r="F18" s="5"/>
      <c r="G18" s="5">
        <f>SUM(G2:G16)</f>
        <v>0</v>
      </c>
      <c r="H18" s="10"/>
      <c r="I18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52.5">
      <c r="A2" s="8">
        <v>1</v>
      </c>
      <c r="B2" s="2" t="s">
        <v>210</v>
      </c>
      <c r="C2" s="2" t="s">
        <v>76</v>
      </c>
      <c r="D2" s="6">
        <v>48.32</v>
      </c>
      <c r="E2" s="1" t="s">
        <v>21</v>
      </c>
      <c r="G2" s="6">
        <f>ROUND(D2*F2,0)</f>
        <v>0</v>
      </c>
    </row>
    <row r="4" spans="1:7" ht="66">
      <c r="A4" s="8">
        <v>2</v>
      </c>
      <c r="B4" s="2" t="s">
        <v>211</v>
      </c>
      <c r="C4" s="2" t="s">
        <v>77</v>
      </c>
      <c r="D4" s="6">
        <v>48.32</v>
      </c>
      <c r="E4" s="1" t="s">
        <v>21</v>
      </c>
      <c r="G4" s="6">
        <f>ROUND(D4*F4,0)</f>
        <v>0</v>
      </c>
    </row>
    <row r="6" spans="1:7" ht="78.75">
      <c r="A6" s="8">
        <v>3</v>
      </c>
      <c r="B6" s="2" t="s">
        <v>212</v>
      </c>
      <c r="C6" s="2" t="s">
        <v>78</v>
      </c>
      <c r="D6" s="6">
        <v>48.32</v>
      </c>
      <c r="E6" s="1" t="s">
        <v>21</v>
      </c>
      <c r="G6" s="6">
        <f>ROUND(D6*F6,0)</f>
        <v>0</v>
      </c>
    </row>
    <row r="8" spans="1:7" ht="105">
      <c r="A8" s="8">
        <v>4</v>
      </c>
      <c r="B8" s="1" t="s">
        <v>213</v>
      </c>
      <c r="C8" s="2" t="s">
        <v>79</v>
      </c>
      <c r="D8" s="6">
        <v>16.375</v>
      </c>
      <c r="E8" s="1" t="s">
        <v>21</v>
      </c>
      <c r="G8" s="6">
        <f>ROUND(D8*F8,0)</f>
        <v>0</v>
      </c>
    </row>
    <row r="10" spans="1:7" ht="92.25">
      <c r="A10" s="8">
        <v>5</v>
      </c>
      <c r="B10" s="2" t="s">
        <v>214</v>
      </c>
      <c r="C10" s="2" t="s">
        <v>80</v>
      </c>
      <c r="D10" s="6">
        <v>48.32</v>
      </c>
      <c r="E10" s="1" t="s">
        <v>21</v>
      </c>
      <c r="G10" s="6">
        <f>ROUND(D10*F10,0)</f>
        <v>0</v>
      </c>
    </row>
    <row r="12" spans="1:7" ht="105">
      <c r="A12" s="8">
        <v>6</v>
      </c>
      <c r="B12" s="2" t="s">
        <v>215</v>
      </c>
      <c r="C12" s="2" t="s">
        <v>81</v>
      </c>
      <c r="D12" s="6">
        <v>29.55</v>
      </c>
      <c r="E12" s="1" t="s">
        <v>14</v>
      </c>
      <c r="G12" s="6">
        <f>ROUND(D12*F12,0)</f>
        <v>0</v>
      </c>
    </row>
    <row r="14" spans="1:9" s="11" customFormat="1" ht="12.75">
      <c r="A14" s="7"/>
      <c r="B14" s="3"/>
      <c r="C14" s="3" t="s">
        <v>18</v>
      </c>
      <c r="D14" s="5"/>
      <c r="E14" s="3"/>
      <c r="F14" s="5"/>
      <c r="G14" s="5">
        <f>SUM(G2:G12)</f>
        <v>0</v>
      </c>
      <c r="H14" s="10"/>
      <c r="I14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Aljzatkészítés, hideg- és melegburkolatok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2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216</v>
      </c>
      <c r="C2" s="2" t="s">
        <v>83</v>
      </c>
      <c r="D2" s="6">
        <v>32</v>
      </c>
      <c r="E2" s="1" t="s">
        <v>14</v>
      </c>
      <c r="G2" s="6">
        <f>ROUND(D2*F2,0)</f>
        <v>0</v>
      </c>
    </row>
    <row r="4" spans="1:7" ht="26.25">
      <c r="A4" s="8">
        <v>2</v>
      </c>
      <c r="B4" s="2" t="s">
        <v>217</v>
      </c>
      <c r="C4" s="2" t="s">
        <v>84</v>
      </c>
      <c r="D4" s="6">
        <v>10</v>
      </c>
      <c r="E4" s="1" t="s">
        <v>14</v>
      </c>
      <c r="G4" s="6">
        <f>ROUND(D4*F4,0)</f>
        <v>0</v>
      </c>
    </row>
    <row r="6" spans="1:7" ht="26.25">
      <c r="A6" s="8">
        <v>3</v>
      </c>
      <c r="B6" s="2" t="s">
        <v>218</v>
      </c>
      <c r="C6" s="2" t="s">
        <v>85</v>
      </c>
      <c r="D6" s="6">
        <v>17</v>
      </c>
      <c r="E6" s="1" t="s">
        <v>14</v>
      </c>
      <c r="G6" s="6">
        <f>ROUND(D6*F6,0)</f>
        <v>0</v>
      </c>
    </row>
    <row r="8" spans="1:7" ht="26.25">
      <c r="A8" s="8">
        <v>4</v>
      </c>
      <c r="B8" s="2" t="s">
        <v>219</v>
      </c>
      <c r="C8" s="2" t="s">
        <v>86</v>
      </c>
      <c r="D8" s="6">
        <v>7</v>
      </c>
      <c r="E8" s="1" t="s">
        <v>14</v>
      </c>
      <c r="G8" s="6">
        <f>ROUND(D8*F8,0)</f>
        <v>0</v>
      </c>
    </row>
    <row r="10" spans="1:7" ht="26.25">
      <c r="A10" s="8">
        <v>5</v>
      </c>
      <c r="B10" s="2" t="s">
        <v>220</v>
      </c>
      <c r="C10" s="2" t="s">
        <v>87</v>
      </c>
      <c r="D10" s="6">
        <v>17.4</v>
      </c>
      <c r="E10" s="1" t="s">
        <v>21</v>
      </c>
      <c r="G10" s="6">
        <f>ROUND(D10*F10,0)</f>
        <v>0</v>
      </c>
    </row>
    <row r="12" spans="1:7" ht="66">
      <c r="A12" s="8">
        <v>6</v>
      </c>
      <c r="B12" s="2" t="s">
        <v>221</v>
      </c>
      <c r="C12" s="2" t="s">
        <v>88</v>
      </c>
      <c r="D12" s="6">
        <v>17.4</v>
      </c>
      <c r="E12" s="1" t="s">
        <v>21</v>
      </c>
      <c r="G12" s="6">
        <f>ROUND(D12*F12,0)</f>
        <v>0</v>
      </c>
    </row>
    <row r="14" spans="1:7" ht="92.25">
      <c r="A14" s="8">
        <v>7</v>
      </c>
      <c r="B14" s="2" t="s">
        <v>222</v>
      </c>
      <c r="C14" s="2" t="s">
        <v>89</v>
      </c>
      <c r="D14" s="6">
        <v>17.4</v>
      </c>
      <c r="E14" s="1" t="s">
        <v>21</v>
      </c>
      <c r="G14" s="6">
        <f>ROUND(D14*F14,0)</f>
        <v>0</v>
      </c>
    </row>
    <row r="16" spans="1:7" ht="66">
      <c r="A16" s="8">
        <v>8</v>
      </c>
      <c r="B16" s="2" t="s">
        <v>223</v>
      </c>
      <c r="C16" s="2" t="s">
        <v>90</v>
      </c>
      <c r="D16" s="6">
        <v>12</v>
      </c>
      <c r="E16" s="1" t="s">
        <v>14</v>
      </c>
      <c r="G16" s="6">
        <f>ROUND(D16*F16,0)</f>
        <v>0</v>
      </c>
    </row>
    <row r="18" spans="1:7" ht="66">
      <c r="A18" s="8">
        <v>9</v>
      </c>
      <c r="B18" s="2" t="s">
        <v>224</v>
      </c>
      <c r="C18" s="2" t="s">
        <v>91</v>
      </c>
      <c r="D18" s="6">
        <v>16</v>
      </c>
      <c r="E18" s="1" t="s">
        <v>14</v>
      </c>
      <c r="G18" s="6">
        <f>ROUND(D18*F18,0)</f>
        <v>0</v>
      </c>
    </row>
    <row r="20" spans="1:7" ht="52.5">
      <c r="A20" s="8">
        <v>10</v>
      </c>
      <c r="B20" s="2" t="s">
        <v>225</v>
      </c>
      <c r="C20" s="2" t="s">
        <v>92</v>
      </c>
      <c r="D20" s="6">
        <v>10</v>
      </c>
      <c r="E20" s="1" t="s">
        <v>14</v>
      </c>
      <c r="G20" s="6">
        <f>ROUND(D20*F20,0)</f>
        <v>0</v>
      </c>
    </row>
    <row r="22" spans="1:7" ht="78.75">
      <c r="A22" s="8">
        <v>11</v>
      </c>
      <c r="B22" s="2" t="s">
        <v>226</v>
      </c>
      <c r="C22" s="2" t="s">
        <v>93</v>
      </c>
      <c r="D22" s="6">
        <v>16</v>
      </c>
      <c r="E22" s="1" t="s">
        <v>14</v>
      </c>
      <c r="G22" s="6">
        <f>ROUND(D22*F22,0)</f>
        <v>0</v>
      </c>
    </row>
    <row r="24" spans="1:7" ht="66">
      <c r="A24" s="8">
        <v>12</v>
      </c>
      <c r="B24" s="2" t="s">
        <v>227</v>
      </c>
      <c r="C24" s="2" t="s">
        <v>94</v>
      </c>
      <c r="D24" s="6">
        <v>20</v>
      </c>
      <c r="E24" s="1" t="s">
        <v>14</v>
      </c>
      <c r="G24" s="6">
        <f>ROUND(D24*F24,0)</f>
        <v>0</v>
      </c>
    </row>
    <row r="26" spans="1:7" ht="78.75">
      <c r="A26" s="8">
        <v>13</v>
      </c>
      <c r="B26" s="2" t="s">
        <v>228</v>
      </c>
      <c r="C26" s="2" t="s">
        <v>95</v>
      </c>
      <c r="D26" s="6">
        <v>4.32</v>
      </c>
      <c r="E26" s="1" t="s">
        <v>14</v>
      </c>
      <c r="G26" s="6">
        <f>ROUND(D26*F26,0)</f>
        <v>0</v>
      </c>
    </row>
    <row r="28" spans="1:7" ht="92.25">
      <c r="A28" s="8">
        <v>14</v>
      </c>
      <c r="B28" s="2" t="s">
        <v>229</v>
      </c>
      <c r="C28" s="2" t="s">
        <v>230</v>
      </c>
      <c r="D28" s="6">
        <v>7</v>
      </c>
      <c r="E28" s="1" t="s">
        <v>14</v>
      </c>
      <c r="G28" s="6">
        <f>ROUND(D28*F28,0)</f>
        <v>0</v>
      </c>
    </row>
    <row r="30" spans="1:9" s="11" customFormat="1" ht="12.75">
      <c r="A30" s="7"/>
      <c r="B30" s="3"/>
      <c r="C30" s="3" t="s">
        <v>18</v>
      </c>
      <c r="D30" s="5"/>
      <c r="E30" s="3"/>
      <c r="F30" s="5"/>
      <c r="G30" s="5">
        <f>SUM(G2:G28)</f>
        <v>0</v>
      </c>
      <c r="H30" s="10"/>
      <c r="I30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37">
        <v>1</v>
      </c>
      <c r="B2" s="38" t="s">
        <v>231</v>
      </c>
      <c r="C2" s="39" t="s">
        <v>97</v>
      </c>
      <c r="D2" s="40">
        <v>1</v>
      </c>
      <c r="E2" s="38" t="s">
        <v>11</v>
      </c>
      <c r="F2" s="40"/>
      <c r="G2" s="40">
        <f>ROUND(D2*F2,0)</f>
        <v>0</v>
      </c>
    </row>
    <row r="4" spans="1:7" ht="52.5">
      <c r="A4" s="37">
        <v>2</v>
      </c>
      <c r="B4" s="38" t="s">
        <v>232</v>
      </c>
      <c r="C4" s="39" t="s">
        <v>98</v>
      </c>
      <c r="D4" s="40">
        <v>1</v>
      </c>
      <c r="E4" s="38" t="s">
        <v>11</v>
      </c>
      <c r="F4" s="40"/>
      <c r="G4" s="40">
        <f>ROUND(D4*F4,0)</f>
        <v>0</v>
      </c>
    </row>
    <row r="6" spans="1:7" ht="52.5">
      <c r="A6" s="37">
        <v>3</v>
      </c>
      <c r="B6" s="38" t="s">
        <v>233</v>
      </c>
      <c r="C6" s="39" t="s">
        <v>99</v>
      </c>
      <c r="D6" s="40">
        <v>4</v>
      </c>
      <c r="E6" s="38" t="s">
        <v>11</v>
      </c>
      <c r="F6" s="40"/>
      <c r="G6" s="40">
        <f>ROUND(D6*F6,0)</f>
        <v>0</v>
      </c>
    </row>
    <row r="8" spans="1:7" ht="39">
      <c r="A8" s="37">
        <v>4</v>
      </c>
      <c r="B8" s="38" t="s">
        <v>234</v>
      </c>
      <c r="C8" s="39" t="s">
        <v>355</v>
      </c>
      <c r="D8" s="40">
        <v>1</v>
      </c>
      <c r="E8" s="38" t="s">
        <v>11</v>
      </c>
      <c r="F8" s="40"/>
      <c r="G8" s="40">
        <f>ROUND(D8*F8,0)</f>
        <v>0</v>
      </c>
    </row>
    <row r="10" spans="1:9" s="11" customFormat="1" ht="12.75">
      <c r="A10" s="7"/>
      <c r="B10" s="3"/>
      <c r="C10" s="3" t="s">
        <v>18</v>
      </c>
      <c r="D10" s="5"/>
      <c r="E10" s="3"/>
      <c r="F10" s="5"/>
      <c r="G10" s="5">
        <f>SUM(G2:G8)</f>
        <v>0</v>
      </c>
      <c r="H10" s="10"/>
      <c r="I10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Asztalosszerkezetek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2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66">
      <c r="A2" s="8">
        <v>1</v>
      </c>
      <c r="B2" s="2" t="s">
        <v>235</v>
      </c>
      <c r="C2" s="2" t="s">
        <v>101</v>
      </c>
      <c r="D2" s="6">
        <v>130.1861</v>
      </c>
      <c r="E2" s="1" t="s">
        <v>21</v>
      </c>
      <c r="G2" s="6">
        <f>ROUND(D2*F2,0)</f>
        <v>0</v>
      </c>
    </row>
    <row r="4" spans="1:7" ht="52.5">
      <c r="A4" s="8">
        <v>2</v>
      </c>
      <c r="B4" s="2" t="s">
        <v>236</v>
      </c>
      <c r="C4" s="2" t="s">
        <v>102</v>
      </c>
      <c r="D4" s="6">
        <v>19.287</v>
      </c>
      <c r="E4" s="1" t="s">
        <v>21</v>
      </c>
      <c r="G4" s="6">
        <f>ROUND(D4*F4,0)</f>
        <v>0</v>
      </c>
    </row>
    <row r="6" spans="1:7" ht="39">
      <c r="A6" s="8">
        <v>3</v>
      </c>
      <c r="B6" s="2" t="s">
        <v>237</v>
      </c>
      <c r="C6" s="2" t="s">
        <v>238</v>
      </c>
      <c r="D6" s="6">
        <v>19.287</v>
      </c>
      <c r="E6" s="1" t="s">
        <v>21</v>
      </c>
      <c r="G6" s="6">
        <f>ROUND(D6*F6,0)</f>
        <v>0</v>
      </c>
    </row>
    <row r="8" spans="1:7" ht="52.5">
      <c r="A8" s="8">
        <v>4</v>
      </c>
      <c r="B8" s="2" t="s">
        <v>239</v>
      </c>
      <c r="C8" s="2" t="s">
        <v>240</v>
      </c>
      <c r="D8" s="6">
        <v>19.287</v>
      </c>
      <c r="E8" s="1" t="s">
        <v>21</v>
      </c>
      <c r="G8" s="6">
        <f>ROUND(D8*F8,0)</f>
        <v>0</v>
      </c>
    </row>
    <row r="10" spans="1:7" ht="66">
      <c r="A10" s="8">
        <v>5</v>
      </c>
      <c r="B10" s="1" t="s">
        <v>241</v>
      </c>
      <c r="C10" s="2" t="s">
        <v>103</v>
      </c>
      <c r="D10" s="6">
        <v>302.01</v>
      </c>
      <c r="E10" s="1" t="s">
        <v>21</v>
      </c>
      <c r="G10" s="6">
        <f>ROUND(D10*F10,0)</f>
        <v>0</v>
      </c>
    </row>
    <row r="12" spans="1:7" ht="78.75">
      <c r="A12" s="8">
        <v>6</v>
      </c>
      <c r="B12" s="1" t="s">
        <v>242</v>
      </c>
      <c r="C12" s="2" t="s">
        <v>104</v>
      </c>
      <c r="D12" s="6">
        <v>130.1861</v>
      </c>
      <c r="E12" s="1" t="s">
        <v>21</v>
      </c>
      <c r="G12" s="6">
        <f>ROUND(D12*F12,0)</f>
        <v>0</v>
      </c>
    </row>
    <row r="14" spans="1:7" ht="92.25">
      <c r="A14" s="8">
        <v>7</v>
      </c>
      <c r="B14" s="2" t="s">
        <v>243</v>
      </c>
      <c r="C14" s="2" t="s">
        <v>105</v>
      </c>
      <c r="D14" s="6">
        <v>133.61</v>
      </c>
      <c r="E14" s="1" t="s">
        <v>21</v>
      </c>
      <c r="G14" s="6">
        <f>ROUND(D14*F14,0)</f>
        <v>0</v>
      </c>
    </row>
    <row r="16" spans="1:7" ht="92.25">
      <c r="A16" s="8">
        <v>8</v>
      </c>
      <c r="B16" s="2" t="s">
        <v>244</v>
      </c>
      <c r="C16" s="2" t="s">
        <v>106</v>
      </c>
      <c r="D16" s="6">
        <v>38.21</v>
      </c>
      <c r="E16" s="1" t="s">
        <v>21</v>
      </c>
      <c r="G16" s="6">
        <f>ROUND(D16*F16,0)</f>
        <v>0</v>
      </c>
    </row>
    <row r="18" spans="1:7" ht="66">
      <c r="A18" s="8">
        <v>9</v>
      </c>
      <c r="B18" s="2" t="s">
        <v>245</v>
      </c>
      <c r="C18" s="2" t="s">
        <v>107</v>
      </c>
      <c r="D18" s="6">
        <v>19.287</v>
      </c>
      <c r="E18" s="1" t="s">
        <v>21</v>
      </c>
      <c r="G18" s="6">
        <f>ROUND(D18*F18,0)</f>
        <v>0</v>
      </c>
    </row>
    <row r="20" spans="1:7" ht="66">
      <c r="A20" s="8">
        <v>10</v>
      </c>
      <c r="B20" s="2" t="s">
        <v>246</v>
      </c>
      <c r="C20" s="2" t="s">
        <v>108</v>
      </c>
      <c r="D20" s="6">
        <v>19.287</v>
      </c>
      <c r="E20" s="1" t="s">
        <v>21</v>
      </c>
      <c r="G20" s="6">
        <f>ROUND(D20*F20,0)</f>
        <v>0</v>
      </c>
    </row>
    <row r="22" spans="1:7" ht="66">
      <c r="A22" s="8">
        <v>11</v>
      </c>
      <c r="B22" s="2" t="s">
        <v>247</v>
      </c>
      <c r="C22" s="2" t="s">
        <v>109</v>
      </c>
      <c r="D22" s="6">
        <v>19.287</v>
      </c>
      <c r="E22" s="1" t="s">
        <v>21</v>
      </c>
      <c r="G22" s="6">
        <f>ROUND(D22*F22,0)</f>
        <v>0</v>
      </c>
    </row>
    <row r="24" spans="1:9" s="11" customFormat="1" ht="12.75">
      <c r="A24" s="7"/>
      <c r="B24" s="3"/>
      <c r="C24" s="3" t="s">
        <v>18</v>
      </c>
      <c r="D24" s="5"/>
      <c r="E24" s="3"/>
      <c r="F24" s="5"/>
      <c r="G24" s="5">
        <f>SUM(G2:G22)</f>
        <v>0</v>
      </c>
      <c r="H24" s="10"/>
      <c r="I24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 (festés, mázolás, tapétázás, korrózióvédelem)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2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78.75">
      <c r="A2" s="8">
        <v>1</v>
      </c>
      <c r="B2" s="2" t="s">
        <v>248</v>
      </c>
      <c r="C2" s="2" t="s">
        <v>111</v>
      </c>
      <c r="D2" s="6">
        <v>48.32</v>
      </c>
      <c r="E2" s="1" t="s">
        <v>21</v>
      </c>
      <c r="G2" s="6">
        <f>ROUND(D2*F2,0)</f>
        <v>0</v>
      </c>
    </row>
    <row r="4" spans="1:7" ht="132">
      <c r="A4" s="8">
        <v>2</v>
      </c>
      <c r="B4" s="2" t="s">
        <v>249</v>
      </c>
      <c r="C4" s="2" t="s">
        <v>112</v>
      </c>
      <c r="D4" s="6">
        <v>48.32</v>
      </c>
      <c r="E4" s="1" t="s">
        <v>21</v>
      </c>
      <c r="G4" s="6">
        <f>ROUND(D4*F4,0)</f>
        <v>0</v>
      </c>
    </row>
    <row r="6" spans="1:7" ht="52.5">
      <c r="A6" s="8">
        <v>3</v>
      </c>
      <c r="B6" s="2" t="s">
        <v>250</v>
      </c>
      <c r="C6" s="2" t="s">
        <v>253</v>
      </c>
      <c r="D6" s="6">
        <v>7.0144</v>
      </c>
      <c r="E6" s="1" t="s">
        <v>21</v>
      </c>
      <c r="G6" s="6">
        <f>ROUND(D6*F6,0)</f>
        <v>0</v>
      </c>
    </row>
    <row r="8" spans="1:7" ht="52.5">
      <c r="A8" s="8">
        <v>4</v>
      </c>
      <c r="B8" s="2" t="s">
        <v>251</v>
      </c>
      <c r="C8" s="2" t="s">
        <v>252</v>
      </c>
      <c r="D8" s="6">
        <v>74.8561</v>
      </c>
      <c r="E8" s="1" t="s">
        <v>21</v>
      </c>
      <c r="G8" s="6">
        <f>ROUND(D8*F8,0)</f>
        <v>0</v>
      </c>
    </row>
    <row r="10" spans="1:7" ht="78.75">
      <c r="A10" s="8">
        <v>5</v>
      </c>
      <c r="B10" s="2" t="s">
        <v>254</v>
      </c>
      <c r="C10" s="2" t="s">
        <v>113</v>
      </c>
      <c r="D10" s="6">
        <v>48.32</v>
      </c>
      <c r="E10" s="1" t="s">
        <v>21</v>
      </c>
      <c r="G10" s="6">
        <f>ROUND(D10*F10,0)</f>
        <v>0</v>
      </c>
    </row>
    <row r="12" spans="1:7" ht="78.75">
      <c r="A12" s="8">
        <v>6</v>
      </c>
      <c r="B12" s="2" t="s">
        <v>255</v>
      </c>
      <c r="C12" s="2" t="s">
        <v>114</v>
      </c>
      <c r="D12" s="6">
        <v>60</v>
      </c>
      <c r="E12" s="1" t="s">
        <v>21</v>
      </c>
      <c r="G12" s="6">
        <f>ROUND(D12*F12,0)</f>
        <v>0</v>
      </c>
    </row>
    <row r="14" spans="1:7" ht="78.75">
      <c r="A14" s="8">
        <v>7</v>
      </c>
      <c r="B14" s="2" t="s">
        <v>256</v>
      </c>
      <c r="C14" s="2" t="s">
        <v>115</v>
      </c>
      <c r="D14" s="6">
        <v>60</v>
      </c>
      <c r="E14" s="1" t="s">
        <v>21</v>
      </c>
      <c r="G14" s="6">
        <f>ROUND(D14*F14,0)</f>
        <v>0</v>
      </c>
    </row>
    <row r="16" spans="1:7" ht="52.5">
      <c r="A16" s="8">
        <v>8</v>
      </c>
      <c r="B16" s="2" t="s">
        <v>257</v>
      </c>
      <c r="C16" s="2" t="s">
        <v>258</v>
      </c>
      <c r="D16" s="6">
        <v>29.55</v>
      </c>
      <c r="E16" s="1" t="s">
        <v>14</v>
      </c>
      <c r="G16" s="6">
        <f>ROUND(D16*F16,0)</f>
        <v>0</v>
      </c>
    </row>
    <row r="18" spans="1:7" ht="92.25">
      <c r="A18" s="8">
        <v>9</v>
      </c>
      <c r="B18" s="2" t="s">
        <v>259</v>
      </c>
      <c r="C18" s="2" t="s">
        <v>116</v>
      </c>
      <c r="D18" s="6">
        <v>48.32</v>
      </c>
      <c r="E18" s="1" t="s">
        <v>21</v>
      </c>
      <c r="G18" s="6">
        <f>ROUND(D18*F18,0)</f>
        <v>0</v>
      </c>
    </row>
    <row r="20" spans="1:7" ht="78.75">
      <c r="A20" s="8">
        <v>10</v>
      </c>
      <c r="B20" s="2" t="s">
        <v>260</v>
      </c>
      <c r="C20" s="2" t="s">
        <v>118</v>
      </c>
      <c r="D20" s="6">
        <v>12.7989</v>
      </c>
      <c r="E20" s="1" t="s">
        <v>117</v>
      </c>
      <c r="G20" s="6">
        <f>ROUND(D20*F20,0)</f>
        <v>0</v>
      </c>
    </row>
    <row r="22" spans="1:7" ht="118.5">
      <c r="A22" s="8">
        <v>11</v>
      </c>
      <c r="B22" s="2" t="s">
        <v>261</v>
      </c>
      <c r="C22" s="2" t="s">
        <v>119</v>
      </c>
      <c r="D22" s="6">
        <v>12.7989</v>
      </c>
      <c r="E22" s="1" t="s">
        <v>117</v>
      </c>
      <c r="G22" s="6">
        <f>ROUND(D22*F22,0)</f>
        <v>0</v>
      </c>
    </row>
    <row r="24" spans="1:7" ht="78.75">
      <c r="A24" s="37">
        <v>12</v>
      </c>
      <c r="B24" s="38" t="s">
        <v>262</v>
      </c>
      <c r="C24" s="39" t="s">
        <v>120</v>
      </c>
      <c r="D24" s="40">
        <v>450</v>
      </c>
      <c r="E24" s="38" t="s">
        <v>11</v>
      </c>
      <c r="F24" s="40"/>
      <c r="G24" s="40">
        <f>ROUND(D24*F24,0)</f>
        <v>0</v>
      </c>
    </row>
    <row r="26" spans="1:9" s="11" customFormat="1" ht="12.75">
      <c r="A26" s="7"/>
      <c r="B26" s="3"/>
      <c r="C26" s="3" t="s">
        <v>18</v>
      </c>
      <c r="D26" s="5"/>
      <c r="E26" s="3"/>
      <c r="F26" s="5"/>
      <c r="G26" s="5">
        <f>SUM(G2:G24)</f>
        <v>0</v>
      </c>
      <c r="H26" s="10"/>
      <c r="I26" s="10"/>
    </row>
    <row r="32" ht="12.75">
      <c r="B32" s="2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Szigetelés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66">
      <c r="A2" s="8">
        <v>1</v>
      </c>
      <c r="B2" s="2" t="s">
        <v>263</v>
      </c>
      <c r="C2" s="2" t="s">
        <v>122</v>
      </c>
      <c r="D2" s="6">
        <v>14.53</v>
      </c>
      <c r="E2" s="1" t="s">
        <v>14</v>
      </c>
      <c r="G2" s="6">
        <f>ROUND(D2*F2,0)</f>
        <v>0</v>
      </c>
    </row>
    <row r="4" spans="1:7" ht="66">
      <c r="A4" s="8">
        <v>2</v>
      </c>
      <c r="B4" s="2" t="s">
        <v>264</v>
      </c>
      <c r="C4" s="2" t="s">
        <v>123</v>
      </c>
      <c r="D4" s="6">
        <v>23.5836</v>
      </c>
      <c r="E4" s="1" t="s">
        <v>21</v>
      </c>
      <c r="G4" s="6">
        <f>ROUND(D4*F4,0)</f>
        <v>0</v>
      </c>
    </row>
    <row r="6" spans="1:7" ht="39">
      <c r="A6" s="37">
        <v>3</v>
      </c>
      <c r="B6" s="38" t="s">
        <v>265</v>
      </c>
      <c r="C6" s="39" t="s">
        <v>124</v>
      </c>
      <c r="D6" s="40">
        <v>4.5305</v>
      </c>
      <c r="E6" s="38" t="s">
        <v>33</v>
      </c>
      <c r="F6" s="40"/>
      <c r="G6" s="40">
        <f>ROUND(D6*F6,0)</f>
        <v>0</v>
      </c>
    </row>
    <row r="8" spans="1:9" s="11" customFormat="1" ht="12.75">
      <c r="A8" s="7"/>
      <c r="B8" s="3"/>
      <c r="C8" s="3" t="s">
        <v>18</v>
      </c>
      <c r="D8" s="5"/>
      <c r="E8" s="3"/>
      <c r="F8" s="5"/>
      <c r="G8" s="5">
        <f>SUM(G2:G6)</f>
        <v>0</v>
      </c>
      <c r="H8" s="10"/>
      <c r="I8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O5" sqref="O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52.5">
      <c r="A2" s="37">
        <v>1</v>
      </c>
      <c r="B2" s="38" t="s">
        <v>266</v>
      </c>
      <c r="C2" s="39" t="s">
        <v>126</v>
      </c>
      <c r="D2" s="40">
        <v>31.28</v>
      </c>
      <c r="E2" s="38" t="s">
        <v>14</v>
      </c>
      <c r="F2" s="40"/>
      <c r="G2" s="40">
        <f>ROUND(D2*F2,0)</f>
        <v>0</v>
      </c>
    </row>
    <row r="3" spans="1:7" ht="12.75">
      <c r="A3" s="29"/>
      <c r="B3" s="30"/>
      <c r="C3" s="31"/>
      <c r="D3" s="32"/>
      <c r="E3" s="30"/>
      <c r="F3" s="32"/>
      <c r="G3" s="32"/>
    </row>
    <row r="4" spans="1:7" ht="78.75">
      <c r="A4" s="37">
        <v>1</v>
      </c>
      <c r="B4" s="37" t="s">
        <v>350</v>
      </c>
      <c r="C4" s="37" t="s">
        <v>354</v>
      </c>
      <c r="D4" s="37">
        <v>3</v>
      </c>
      <c r="E4" s="37" t="s">
        <v>11</v>
      </c>
      <c r="F4" s="37"/>
      <c r="G4" s="37">
        <f>D4*F4</f>
        <v>0</v>
      </c>
    </row>
    <row r="5" spans="1:9" s="11" customFormat="1" ht="12.75">
      <c r="A5" s="7"/>
      <c r="B5" s="3"/>
      <c r="C5" s="3" t="s">
        <v>18</v>
      </c>
      <c r="D5" s="5"/>
      <c r="E5" s="3"/>
      <c r="F5" s="5"/>
      <c r="G5" s="5">
        <f>ROUND(SUM(G2:G4),0)</f>
        <v>0</v>
      </c>
      <c r="H5" s="10"/>
      <c r="I5" s="10"/>
    </row>
    <row r="33" ht="12.75">
      <c r="B33" s="2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Kert és parképítési munkák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60" zoomScaleNormal="70" zoomScalePageLayoutView="0" workbookViewId="0" topLeftCell="A1">
      <selection activeCell="I64" sqref="I6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105">
      <c r="A2" s="8">
        <v>1</v>
      </c>
      <c r="B2" s="2" t="s">
        <v>331</v>
      </c>
      <c r="C2" s="2" t="s">
        <v>330</v>
      </c>
      <c r="D2" s="6">
        <v>120</v>
      </c>
      <c r="E2" s="1" t="s">
        <v>14</v>
      </c>
      <c r="G2" s="6">
        <f>ROUND(D2*F2,0)</f>
        <v>0</v>
      </c>
    </row>
    <row r="4" spans="1:7" ht="92.25">
      <c r="A4" s="8">
        <v>2</v>
      </c>
      <c r="B4" s="2" t="s">
        <v>329</v>
      </c>
      <c r="C4" s="2" t="s">
        <v>328</v>
      </c>
      <c r="D4" s="6">
        <v>7</v>
      </c>
      <c r="E4" s="1" t="s">
        <v>14</v>
      </c>
      <c r="G4" s="6">
        <f>ROUND(D4*F4,0)</f>
        <v>0</v>
      </c>
    </row>
    <row r="6" spans="1:7" ht="105">
      <c r="A6" s="8">
        <v>3</v>
      </c>
      <c r="B6" s="2" t="s">
        <v>327</v>
      </c>
      <c r="C6" s="2" t="s">
        <v>326</v>
      </c>
      <c r="D6" s="6">
        <v>5</v>
      </c>
      <c r="E6" s="1" t="s">
        <v>14</v>
      </c>
      <c r="G6" s="6">
        <f>ROUND(D6*F6,0)</f>
        <v>0</v>
      </c>
    </row>
    <row r="8" spans="1:7" ht="110.25">
      <c r="A8" s="8">
        <v>4</v>
      </c>
      <c r="B8" s="2" t="s">
        <v>325</v>
      </c>
      <c r="C8" s="2" t="s">
        <v>324</v>
      </c>
      <c r="D8" s="6">
        <v>96</v>
      </c>
      <c r="E8" s="1" t="s">
        <v>14</v>
      </c>
      <c r="G8" s="6">
        <f>ROUND(D8*F8,0)</f>
        <v>0</v>
      </c>
    </row>
    <row r="10" spans="1:7" ht="110.25">
      <c r="A10" s="8">
        <v>5</v>
      </c>
      <c r="B10" s="2" t="s">
        <v>323</v>
      </c>
      <c r="C10" s="2" t="s">
        <v>322</v>
      </c>
      <c r="D10" s="6">
        <v>200</v>
      </c>
      <c r="E10" s="1" t="s">
        <v>14</v>
      </c>
      <c r="G10" s="6">
        <f>ROUND(D10*F10,0)</f>
        <v>0</v>
      </c>
    </row>
    <row r="12" spans="1:7" ht="110.25">
      <c r="A12" s="8">
        <v>6</v>
      </c>
      <c r="B12" s="2" t="s">
        <v>321</v>
      </c>
      <c r="C12" s="2" t="s">
        <v>320</v>
      </c>
      <c r="D12" s="6">
        <v>18</v>
      </c>
      <c r="E12" s="1" t="s">
        <v>14</v>
      </c>
      <c r="G12" s="6">
        <f>ROUND(D12*F12,0)</f>
        <v>0</v>
      </c>
    </row>
    <row r="14" spans="1:7" ht="105">
      <c r="A14" s="8">
        <v>7</v>
      </c>
      <c r="B14" s="2" t="s">
        <v>319</v>
      </c>
      <c r="C14" s="2" t="s">
        <v>318</v>
      </c>
      <c r="D14" s="6">
        <v>1</v>
      </c>
      <c r="E14" s="1" t="s">
        <v>11</v>
      </c>
      <c r="G14" s="6">
        <f>ROUND(D14*F14,0)</f>
        <v>0</v>
      </c>
    </row>
    <row r="16" spans="1:7" ht="78.75">
      <c r="A16" s="8">
        <v>8</v>
      </c>
      <c r="B16" s="2" t="s">
        <v>317</v>
      </c>
      <c r="C16" s="2" t="s">
        <v>316</v>
      </c>
      <c r="D16" s="6">
        <v>2</v>
      </c>
      <c r="E16" s="1" t="s">
        <v>11</v>
      </c>
      <c r="G16" s="6">
        <f>ROUND(D16*F16,0)</f>
        <v>0</v>
      </c>
    </row>
    <row r="18" spans="1:7" ht="78.75">
      <c r="A18" s="8">
        <v>9</v>
      </c>
      <c r="B18" s="2" t="s">
        <v>315</v>
      </c>
      <c r="C18" s="2" t="s">
        <v>314</v>
      </c>
      <c r="D18" s="6">
        <v>4</v>
      </c>
      <c r="E18" s="1" t="s">
        <v>11</v>
      </c>
      <c r="G18" s="6">
        <f>ROUND(D18*F18,0)</f>
        <v>0</v>
      </c>
    </row>
    <row r="20" spans="1:7" ht="78.75">
      <c r="A20" s="8">
        <v>10</v>
      </c>
      <c r="B20" s="1" t="s">
        <v>313</v>
      </c>
      <c r="C20" s="2" t="s">
        <v>312</v>
      </c>
      <c r="D20" s="6">
        <v>2</v>
      </c>
      <c r="E20" s="1" t="s">
        <v>11</v>
      </c>
      <c r="G20" s="6">
        <f>ROUND(D20*F20,0)</f>
        <v>0</v>
      </c>
    </row>
    <row r="22" spans="1:7" ht="39">
      <c r="A22" s="8">
        <v>11</v>
      </c>
      <c r="B22" s="1" t="s">
        <v>311</v>
      </c>
      <c r="C22" s="2" t="s">
        <v>310</v>
      </c>
      <c r="D22" s="6">
        <v>2</v>
      </c>
      <c r="E22" s="1" t="s">
        <v>11</v>
      </c>
      <c r="G22" s="6">
        <f>ROUND(D22*F22,0)</f>
        <v>0</v>
      </c>
    </row>
    <row r="24" spans="1:7" ht="78.75">
      <c r="A24" s="8">
        <v>12</v>
      </c>
      <c r="B24" s="1" t="s">
        <v>309</v>
      </c>
      <c r="C24" s="2" t="s">
        <v>308</v>
      </c>
      <c r="D24" s="6">
        <v>2</v>
      </c>
      <c r="E24" s="1" t="s">
        <v>11</v>
      </c>
      <c r="G24" s="6">
        <f>ROUND(D24*F24,0)</f>
        <v>0</v>
      </c>
    </row>
    <row r="26" spans="1:7" ht="92.25">
      <c r="A26" s="8">
        <v>13</v>
      </c>
      <c r="B26" s="1" t="s">
        <v>307</v>
      </c>
      <c r="C26" s="2" t="s">
        <v>306</v>
      </c>
      <c r="D26" s="6">
        <v>1</v>
      </c>
      <c r="E26" s="1" t="s">
        <v>11</v>
      </c>
      <c r="G26" s="6">
        <f>ROUND(D26*F26,0)</f>
        <v>0</v>
      </c>
    </row>
    <row r="28" spans="1:7" ht="92.25">
      <c r="A28" s="8">
        <v>14</v>
      </c>
      <c r="B28" s="1" t="s">
        <v>305</v>
      </c>
      <c r="C28" s="2" t="s">
        <v>304</v>
      </c>
      <c r="D28" s="6">
        <v>7</v>
      </c>
      <c r="E28" s="1" t="s">
        <v>11</v>
      </c>
      <c r="G28" s="6">
        <f>ROUND(D28*F28,0)</f>
        <v>0</v>
      </c>
    </row>
    <row r="30" spans="1:7" ht="66">
      <c r="A30" s="8">
        <v>15</v>
      </c>
      <c r="B30" s="1" t="s">
        <v>303</v>
      </c>
      <c r="C30" s="2" t="s">
        <v>302</v>
      </c>
      <c r="D30" s="6">
        <v>7</v>
      </c>
      <c r="E30" s="1" t="s">
        <v>11</v>
      </c>
      <c r="G30" s="6">
        <f>ROUND(D30*F30,0)</f>
        <v>0</v>
      </c>
    </row>
    <row r="32" spans="1:7" ht="66">
      <c r="A32" s="8">
        <v>16</v>
      </c>
      <c r="B32" s="1" t="s">
        <v>301</v>
      </c>
      <c r="C32" s="2" t="s">
        <v>300</v>
      </c>
      <c r="D32" s="6">
        <v>10</v>
      </c>
      <c r="E32" s="1" t="s">
        <v>11</v>
      </c>
      <c r="G32" s="6">
        <f>ROUND(D32*F32,0)</f>
        <v>0</v>
      </c>
    </row>
    <row r="34" spans="1:7" ht="92.25">
      <c r="A34" s="8">
        <v>17</v>
      </c>
      <c r="B34" s="1" t="s">
        <v>299</v>
      </c>
      <c r="C34" s="2" t="s">
        <v>298</v>
      </c>
      <c r="D34" s="6">
        <v>4</v>
      </c>
      <c r="E34" s="1" t="s">
        <v>11</v>
      </c>
      <c r="G34" s="6">
        <f>ROUND(D34*F34,0)</f>
        <v>0</v>
      </c>
    </row>
    <row r="36" spans="1:7" ht="66">
      <c r="A36" s="8">
        <v>18</v>
      </c>
      <c r="B36" s="1" t="s">
        <v>297</v>
      </c>
      <c r="C36" s="2" t="s">
        <v>296</v>
      </c>
      <c r="D36" s="6">
        <v>1</v>
      </c>
      <c r="E36" s="1" t="s">
        <v>11</v>
      </c>
      <c r="G36" s="6">
        <f>ROUND(D36*F36,0)</f>
        <v>0</v>
      </c>
    </row>
    <row r="38" spans="1:7" ht="66">
      <c r="A38" s="8">
        <v>19</v>
      </c>
      <c r="B38" s="2" t="s">
        <v>295</v>
      </c>
      <c r="C38" s="2" t="s">
        <v>294</v>
      </c>
      <c r="D38" s="6">
        <v>1</v>
      </c>
      <c r="E38" s="1" t="s">
        <v>11</v>
      </c>
      <c r="G38" s="6">
        <f>ROUND(D38*F38,0)</f>
        <v>0</v>
      </c>
    </row>
    <row r="40" spans="1:7" ht="52.5">
      <c r="A40" s="8">
        <v>20</v>
      </c>
      <c r="B40" s="2" t="s">
        <v>293</v>
      </c>
      <c r="C40" s="2" t="s">
        <v>292</v>
      </c>
      <c r="D40" s="6">
        <v>1</v>
      </c>
      <c r="E40" s="1" t="s">
        <v>11</v>
      </c>
      <c r="G40" s="6">
        <f>ROUND(D40*F40,0)</f>
        <v>0</v>
      </c>
    </row>
    <row r="42" spans="1:7" ht="94.5">
      <c r="A42" s="8">
        <v>21</v>
      </c>
      <c r="B42" s="2" t="s">
        <v>291</v>
      </c>
      <c r="C42" s="2" t="s">
        <v>290</v>
      </c>
      <c r="D42" s="6">
        <v>12</v>
      </c>
      <c r="E42" s="1" t="s">
        <v>14</v>
      </c>
      <c r="G42" s="6">
        <f>ROUND(D42*F42,0)</f>
        <v>0</v>
      </c>
    </row>
    <row r="44" spans="1:7" ht="81">
      <c r="A44" s="8">
        <v>22</v>
      </c>
      <c r="B44" s="2" t="s">
        <v>289</v>
      </c>
      <c r="C44" s="2" t="s">
        <v>288</v>
      </c>
      <c r="D44" s="6">
        <v>18</v>
      </c>
      <c r="E44" s="1" t="s">
        <v>14</v>
      </c>
      <c r="G44" s="6">
        <f>ROUND(D44*F44,0)</f>
        <v>0</v>
      </c>
    </row>
    <row r="46" spans="1:7" ht="39">
      <c r="A46" s="8">
        <v>23</v>
      </c>
      <c r="B46" s="2" t="s">
        <v>287</v>
      </c>
      <c r="C46" s="2" t="s">
        <v>286</v>
      </c>
      <c r="D46" s="6">
        <v>10</v>
      </c>
      <c r="E46" s="1" t="s">
        <v>14</v>
      </c>
      <c r="G46" s="6">
        <f>ROUND(D46*F46,0)</f>
        <v>0</v>
      </c>
    </row>
    <row r="48" spans="1:7" ht="66">
      <c r="A48" s="8">
        <v>24</v>
      </c>
      <c r="B48" s="2" t="s">
        <v>285</v>
      </c>
      <c r="C48" s="2" t="s">
        <v>284</v>
      </c>
      <c r="D48" s="6">
        <v>1</v>
      </c>
      <c r="E48" s="1" t="s">
        <v>11</v>
      </c>
      <c r="G48" s="6">
        <f>ROUND(D48*F48,0)</f>
        <v>0</v>
      </c>
    </row>
    <row r="50" spans="1:7" ht="66">
      <c r="A50" s="8">
        <v>25</v>
      </c>
      <c r="B50" s="2" t="s">
        <v>283</v>
      </c>
      <c r="C50" s="2" t="s">
        <v>282</v>
      </c>
      <c r="D50" s="6">
        <v>1</v>
      </c>
      <c r="E50" s="1" t="s">
        <v>11</v>
      </c>
      <c r="G50" s="6">
        <f>ROUND(D50*F50,0)</f>
        <v>0</v>
      </c>
    </row>
    <row r="52" spans="1:7" ht="66">
      <c r="A52" s="8">
        <v>26</v>
      </c>
      <c r="B52" s="2" t="s">
        <v>281</v>
      </c>
      <c r="C52" s="2" t="s">
        <v>280</v>
      </c>
      <c r="D52" s="6">
        <v>2</v>
      </c>
      <c r="E52" s="1" t="s">
        <v>11</v>
      </c>
      <c r="G52" s="6">
        <f>ROUND(D52*F52,0)</f>
        <v>0</v>
      </c>
    </row>
    <row r="54" spans="1:7" ht="66">
      <c r="A54" s="8">
        <v>27</v>
      </c>
      <c r="B54" s="2" t="s">
        <v>279</v>
      </c>
      <c r="C54" s="2" t="s">
        <v>278</v>
      </c>
      <c r="D54" s="6">
        <v>2</v>
      </c>
      <c r="E54" s="1" t="s">
        <v>11</v>
      </c>
      <c r="G54" s="6">
        <f>ROUND(D54*F54,0)</f>
        <v>0</v>
      </c>
    </row>
    <row r="56" spans="1:7" ht="52.5">
      <c r="A56" s="8">
        <v>28</v>
      </c>
      <c r="B56" s="2" t="s">
        <v>277</v>
      </c>
      <c r="C56" s="2" t="s">
        <v>276</v>
      </c>
      <c r="D56" s="6">
        <v>2</v>
      </c>
      <c r="E56" s="1" t="s">
        <v>11</v>
      </c>
      <c r="G56" s="6">
        <f>ROUND(D56*F56,0)</f>
        <v>0</v>
      </c>
    </row>
    <row r="58" spans="1:7" ht="66">
      <c r="A58" s="8">
        <v>29</v>
      </c>
      <c r="B58" s="2" t="s">
        <v>275</v>
      </c>
      <c r="C58" s="2" t="s">
        <v>274</v>
      </c>
      <c r="D58" s="6">
        <v>2</v>
      </c>
      <c r="E58" s="1" t="s">
        <v>11</v>
      </c>
      <c r="G58" s="6">
        <f>ROUND(D58*F58,0)</f>
        <v>0</v>
      </c>
    </row>
    <row r="60" spans="1:7" ht="26.25">
      <c r="A60" s="8">
        <v>30</v>
      </c>
      <c r="B60" s="2" t="s">
        <v>273</v>
      </c>
      <c r="C60" s="2" t="s">
        <v>272</v>
      </c>
      <c r="D60" s="6">
        <v>30</v>
      </c>
      <c r="E60" s="1" t="s">
        <v>271</v>
      </c>
      <c r="G60" s="6">
        <f>ROUND(D60*F60,0)</f>
        <v>0</v>
      </c>
    </row>
    <row r="62" spans="1:8" ht="39">
      <c r="A62" s="41">
        <v>31</v>
      </c>
      <c r="B62" s="42" t="s">
        <v>270</v>
      </c>
      <c r="C62" s="43" t="s">
        <v>269</v>
      </c>
      <c r="D62" s="44">
        <v>1</v>
      </c>
      <c r="E62" s="42" t="s">
        <v>11</v>
      </c>
      <c r="F62" s="44"/>
      <c r="G62" s="44">
        <f>ROUND(D62*F62,0)</f>
        <v>0</v>
      </c>
      <c r="H62" s="36" t="s">
        <v>351</v>
      </c>
    </row>
    <row r="64" spans="1:8" ht="144.75">
      <c r="A64" s="41">
        <v>32</v>
      </c>
      <c r="B64" s="42" t="s">
        <v>268</v>
      </c>
      <c r="C64" s="43" t="s">
        <v>267</v>
      </c>
      <c r="D64" s="44">
        <v>1</v>
      </c>
      <c r="E64" s="42" t="s">
        <v>11</v>
      </c>
      <c r="F64" s="44"/>
      <c r="G64" s="44">
        <f>ROUND(D64*F64,0)</f>
        <v>0</v>
      </c>
      <c r="H64" s="36" t="s">
        <v>352</v>
      </c>
    </row>
    <row r="66" spans="1:9" s="11" customFormat="1" ht="12.75">
      <c r="A66" s="7"/>
      <c r="B66" s="3"/>
      <c r="C66" s="3" t="s">
        <v>18</v>
      </c>
      <c r="D66" s="5"/>
      <c r="E66" s="3"/>
      <c r="F66" s="5"/>
      <c r="G66" s="5">
        <f>SUM(G2:G64)</f>
        <v>0</v>
      </c>
      <c r="H66" s="10"/>
      <c r="I66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 energia ellátás, világítás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60" zoomScalePageLayoutView="0" workbookViewId="0" topLeftCell="A1">
      <selection activeCell="B21" sqref="B21:C21"/>
    </sheetView>
  </sheetViews>
  <sheetFormatPr defaultColWidth="9.140625" defaultRowHeight="1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15">
      <c r="A1" s="14" t="s">
        <v>0</v>
      </c>
      <c r="B1" s="51" t="s">
        <v>1</v>
      </c>
      <c r="C1" s="52"/>
    </row>
    <row r="2" spans="1:3" ht="15">
      <c r="A2" s="13" t="s">
        <v>20</v>
      </c>
      <c r="B2" s="53">
        <f>'Felvonulási létesítmények'!G14</f>
        <v>0</v>
      </c>
      <c r="C2" s="54"/>
    </row>
    <row r="3" spans="1:3" ht="15">
      <c r="A3" s="13" t="s">
        <v>26</v>
      </c>
      <c r="B3" s="49">
        <f>'Zsaluzás és állványozás'!G10</f>
        <v>0</v>
      </c>
      <c r="C3" s="50"/>
    </row>
    <row r="4" spans="1:3" ht="15">
      <c r="A4" s="13" t="s">
        <v>31</v>
      </c>
      <c r="B4" s="49">
        <f>'Költségtérítés tételek'!G8</f>
        <v>0</v>
      </c>
      <c r="C4" s="50"/>
    </row>
    <row r="5" spans="1:3" ht="15">
      <c r="A5" s="13" t="s">
        <v>38</v>
      </c>
      <c r="B5" s="49">
        <f>'Irtás, föld- és sziklamunka'!G13</f>
        <v>0</v>
      </c>
      <c r="C5" s="50"/>
    </row>
    <row r="6" spans="1:3" ht="15">
      <c r="A6" s="13" t="s">
        <v>45</v>
      </c>
      <c r="B6" s="49">
        <f>'Helyszíni beton és vasbeton mun'!G12</f>
        <v>0</v>
      </c>
      <c r="C6" s="50"/>
    </row>
    <row r="7" spans="1:4" ht="15">
      <c r="A7" s="13" t="s">
        <v>345</v>
      </c>
      <c r="B7" s="22"/>
      <c r="C7" s="13">
        <f>'Falazás és egyéb kőműves munkák'!G12</f>
        <v>0</v>
      </c>
      <c r="D7" s="35"/>
    </row>
    <row r="8" spans="1:3" ht="15">
      <c r="A8" s="13" t="s">
        <v>57</v>
      </c>
      <c r="B8" s="49">
        <f>Ácsmunka!G24</f>
        <v>0</v>
      </c>
      <c r="C8" s="50"/>
    </row>
    <row r="9" spans="1:3" ht="15">
      <c r="A9" s="13" t="s">
        <v>66</v>
      </c>
      <c r="B9" s="49">
        <f>'Vakolás és rabicolás'!G24</f>
        <v>0</v>
      </c>
      <c r="C9" s="50"/>
    </row>
    <row r="10" spans="1:3" ht="15">
      <c r="A10" s="13" t="s">
        <v>75</v>
      </c>
      <c r="B10" s="49">
        <f>Tetőfedés!G18</f>
        <v>0</v>
      </c>
      <c r="C10" s="50"/>
    </row>
    <row r="11" spans="1:3" ht="30.75">
      <c r="A11" s="13" t="s">
        <v>82</v>
      </c>
      <c r="B11" s="49">
        <f>'Aljzatkészítés, hideg- és meleg'!G14</f>
        <v>0</v>
      </c>
      <c r="C11" s="50"/>
    </row>
    <row r="12" spans="1:3" ht="15">
      <c r="A12" s="13" t="s">
        <v>96</v>
      </c>
      <c r="B12" s="49">
        <f>Bádogozás!G30</f>
        <v>0</v>
      </c>
      <c r="C12" s="50"/>
    </row>
    <row r="13" spans="1:3" ht="15">
      <c r="A13" s="13" t="s">
        <v>100</v>
      </c>
      <c r="B13" s="49">
        <f>'Asztalosszerkezetek elhelyezése'!G10</f>
        <v>0</v>
      </c>
      <c r="C13" s="50"/>
    </row>
    <row r="14" spans="1:3" ht="30.75">
      <c r="A14" s="13" t="s">
        <v>110</v>
      </c>
      <c r="B14" s="49">
        <f>'Felületképzés (festés, mázolás,'!G24</f>
        <v>0</v>
      </c>
      <c r="C14" s="50"/>
    </row>
    <row r="15" spans="1:3" ht="15">
      <c r="A15" s="13" t="s">
        <v>121</v>
      </c>
      <c r="B15" s="55">
        <f>Szigetelés!G26</f>
        <v>0</v>
      </c>
      <c r="C15" s="56"/>
    </row>
    <row r="16" spans="1:3" ht="15">
      <c r="A16" s="13" t="s">
        <v>125</v>
      </c>
      <c r="B16" s="55">
        <f>'Kőburkolat készítése'!G8</f>
        <v>0</v>
      </c>
      <c r="C16" s="56"/>
    </row>
    <row r="17" spans="1:3" ht="15">
      <c r="A17" s="13" t="s">
        <v>127</v>
      </c>
      <c r="B17" s="55">
        <f>'Kert és parképítési munkák'!G5</f>
        <v>0</v>
      </c>
      <c r="C17" s="56"/>
    </row>
    <row r="18" spans="1:4" ht="15">
      <c r="A18" s="13" t="s">
        <v>344</v>
      </c>
      <c r="B18" s="28"/>
      <c r="C18" s="33">
        <f>'Elektromos energia ellátás, vil'!G66</f>
        <v>0</v>
      </c>
      <c r="D18" s="34"/>
    </row>
    <row r="19" spans="1:3" s="14" customFormat="1" ht="15">
      <c r="A19" s="14" t="s">
        <v>128</v>
      </c>
      <c r="B19" s="51">
        <f>SUM(B2:C18)</f>
        <v>0</v>
      </c>
      <c r="C19" s="52"/>
    </row>
  </sheetData>
  <sheetProtection/>
  <mergeCells count="17">
    <mergeCell ref="B14:C14"/>
    <mergeCell ref="B15:C15"/>
    <mergeCell ref="B16:C16"/>
    <mergeCell ref="B17:C17"/>
    <mergeCell ref="B19:C19"/>
    <mergeCell ref="B8:C8"/>
    <mergeCell ref="B9:C9"/>
    <mergeCell ref="B10:C10"/>
    <mergeCell ref="B11:C11"/>
    <mergeCell ref="B12:C12"/>
    <mergeCell ref="B13:C13"/>
    <mergeCell ref="B1:C1"/>
    <mergeCell ref="B2:C2"/>
    <mergeCell ref="B3:C3"/>
    <mergeCell ref="B4:C4"/>
    <mergeCell ref="B5:C5"/>
    <mergeCell ref="B6:C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156</v>
      </c>
      <c r="C2" s="2" t="s">
        <v>10</v>
      </c>
      <c r="D2" s="6">
        <v>1</v>
      </c>
      <c r="E2" s="1" t="s">
        <v>9</v>
      </c>
      <c r="G2" s="6">
        <f>ROUND(D2*F2,0)</f>
        <v>0</v>
      </c>
    </row>
    <row r="4" spans="1:7" ht="26.25">
      <c r="A4" s="8">
        <v>2</v>
      </c>
      <c r="B4" s="2" t="s">
        <v>157</v>
      </c>
      <c r="C4" s="2" t="s">
        <v>12</v>
      </c>
      <c r="D4" s="6">
        <v>1</v>
      </c>
      <c r="E4" s="1" t="s">
        <v>11</v>
      </c>
      <c r="G4" s="6">
        <f>ROUND(D4*F4,0)</f>
        <v>0</v>
      </c>
    </row>
    <row r="6" spans="1:7" ht="39">
      <c r="A6" s="8">
        <v>3</v>
      </c>
      <c r="B6" s="2" t="s">
        <v>158</v>
      </c>
      <c r="C6" s="2" t="s">
        <v>13</v>
      </c>
      <c r="D6" s="6">
        <v>2</v>
      </c>
      <c r="E6" s="1" t="s">
        <v>11</v>
      </c>
      <c r="G6" s="6">
        <f>ROUND(D6*F6,0)</f>
        <v>0</v>
      </c>
    </row>
    <row r="8" spans="1:7" ht="44.25">
      <c r="A8" s="8">
        <v>4</v>
      </c>
      <c r="B8" s="2" t="s">
        <v>159</v>
      </c>
      <c r="C8" s="2" t="s">
        <v>19</v>
      </c>
      <c r="D8" s="6">
        <v>2</v>
      </c>
      <c r="E8" s="1" t="s">
        <v>11</v>
      </c>
      <c r="G8" s="6">
        <f>ROUND(D8*F8,0)</f>
        <v>0</v>
      </c>
    </row>
    <row r="10" spans="1:7" ht="78.75">
      <c r="A10" s="8">
        <v>5</v>
      </c>
      <c r="B10" s="2" t="s">
        <v>160</v>
      </c>
      <c r="C10" s="2" t="s">
        <v>15</v>
      </c>
      <c r="D10" s="6">
        <v>35</v>
      </c>
      <c r="E10" s="1" t="s">
        <v>14</v>
      </c>
      <c r="G10" s="6">
        <f>ROUND(D10*F10,0)</f>
        <v>0</v>
      </c>
    </row>
    <row r="12" spans="1:7" ht="26.25">
      <c r="A12" s="37">
        <v>6</v>
      </c>
      <c r="B12" s="38" t="s">
        <v>161</v>
      </c>
      <c r="C12" s="39" t="s">
        <v>17</v>
      </c>
      <c r="D12" s="40">
        <v>1</v>
      </c>
      <c r="E12" s="38" t="s">
        <v>16</v>
      </c>
      <c r="F12" s="40"/>
      <c r="G12" s="40">
        <f>ROUND(D12*F12,0)</f>
        <v>0</v>
      </c>
    </row>
    <row r="14" spans="1:9" s="11" customFormat="1" ht="12.75">
      <c r="A14" s="7"/>
      <c r="B14" s="3"/>
      <c r="C14" s="3" t="s">
        <v>18</v>
      </c>
      <c r="D14" s="5"/>
      <c r="E14" s="3"/>
      <c r="F14" s="5"/>
      <c r="G14" s="5">
        <f>SUM(G2:G12)</f>
        <v>0</v>
      </c>
      <c r="H14" s="10"/>
      <c r="I14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134.25">
      <c r="A2" s="8">
        <v>1</v>
      </c>
      <c r="B2" s="2" t="s">
        <v>162</v>
      </c>
      <c r="C2" s="2" t="s">
        <v>24</v>
      </c>
      <c r="D2" s="6">
        <v>150.302</v>
      </c>
      <c r="E2" s="1" t="s">
        <v>21</v>
      </c>
      <c r="G2" s="6">
        <f>ROUND(D2*F2,0)</f>
        <v>0</v>
      </c>
    </row>
    <row r="4" spans="1:7" ht="134.25">
      <c r="A4" s="8">
        <v>2</v>
      </c>
      <c r="B4" s="2" t="s">
        <v>163</v>
      </c>
      <c r="C4" s="2" t="s">
        <v>25</v>
      </c>
      <c r="D4" s="6">
        <v>71.1356</v>
      </c>
      <c r="E4" s="1" t="s">
        <v>21</v>
      </c>
      <c r="G4" s="6">
        <f>ROUND(D4*F4,0)</f>
        <v>0</v>
      </c>
    </row>
    <row r="6" spans="1:7" ht="39">
      <c r="A6" s="8">
        <v>3</v>
      </c>
      <c r="B6" s="2" t="s">
        <v>164</v>
      </c>
      <c r="C6" s="2" t="s">
        <v>22</v>
      </c>
      <c r="D6" s="6">
        <v>6</v>
      </c>
      <c r="E6" s="1" t="s">
        <v>21</v>
      </c>
      <c r="G6" s="6">
        <f>ROUND(D6*F6,0)</f>
        <v>0</v>
      </c>
    </row>
    <row r="8" spans="1:7" ht="26.25">
      <c r="A8" s="8">
        <v>4</v>
      </c>
      <c r="B8" s="2" t="s">
        <v>165</v>
      </c>
      <c r="C8" s="2" t="s">
        <v>23</v>
      </c>
      <c r="D8" s="6">
        <v>221.44</v>
      </c>
      <c r="E8" s="1" t="s">
        <v>21</v>
      </c>
      <c r="G8" s="6">
        <f>ROUND(D8*F8,0)</f>
        <v>0</v>
      </c>
    </row>
    <row r="10" spans="1:9" s="11" customFormat="1" ht="12.75">
      <c r="A10" s="7"/>
      <c r="B10" s="3"/>
      <c r="C10" s="3" t="s">
        <v>18</v>
      </c>
      <c r="D10" s="5"/>
      <c r="E10" s="3"/>
      <c r="F10" s="5"/>
      <c r="G10" s="5">
        <f>SUM(G2:G8)</f>
        <v>0</v>
      </c>
      <c r="H10" s="10"/>
      <c r="I10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8" ht="39">
      <c r="A2" s="24">
        <v>1</v>
      </c>
      <c r="B2" s="25" t="s">
        <v>347</v>
      </c>
      <c r="C2" s="26" t="s">
        <v>28</v>
      </c>
      <c r="D2" s="27">
        <v>1</v>
      </c>
      <c r="E2" s="25" t="s">
        <v>27</v>
      </c>
      <c r="F2" s="27"/>
      <c r="G2" s="27">
        <f>ROUND(D2*F2,0)</f>
        <v>0</v>
      </c>
      <c r="H2" s="36" t="s">
        <v>353</v>
      </c>
    </row>
    <row r="3" ht="12.75">
      <c r="H3" s="36"/>
    </row>
    <row r="4" spans="1:8" ht="39">
      <c r="A4" s="24">
        <v>2</v>
      </c>
      <c r="B4" s="25" t="s">
        <v>348</v>
      </c>
      <c r="C4" s="26" t="s">
        <v>29</v>
      </c>
      <c r="D4" s="27">
        <v>1</v>
      </c>
      <c r="E4" s="25" t="s">
        <v>11</v>
      </c>
      <c r="F4" s="27"/>
      <c r="G4" s="27">
        <f>ROUND(D4*F4,0)</f>
        <v>0</v>
      </c>
      <c r="H4" s="36" t="s">
        <v>353</v>
      </c>
    </row>
    <row r="5" ht="12.75">
      <c r="H5" s="36"/>
    </row>
    <row r="6" spans="1:8" ht="39">
      <c r="A6" s="24">
        <v>3</v>
      </c>
      <c r="B6" s="25" t="s">
        <v>349</v>
      </c>
      <c r="C6" s="26" t="s">
        <v>30</v>
      </c>
      <c r="D6" s="27">
        <v>1</v>
      </c>
      <c r="E6" s="25" t="s">
        <v>16</v>
      </c>
      <c r="F6" s="27"/>
      <c r="G6" s="27">
        <f>ROUND(D6*F6,0)</f>
        <v>0</v>
      </c>
      <c r="H6" s="36" t="s">
        <v>353</v>
      </c>
    </row>
    <row r="8" spans="1:9" s="11" customFormat="1" ht="12.75">
      <c r="A8" s="7"/>
      <c r="B8" s="3"/>
      <c r="C8" s="3" t="s">
        <v>18</v>
      </c>
      <c r="D8" s="5"/>
      <c r="E8" s="3"/>
      <c r="F8" s="5"/>
      <c r="G8" s="5">
        <f>SUM(G2:G6)</f>
        <v>0</v>
      </c>
      <c r="H8" s="10"/>
      <c r="I8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6" r:id="rId1"/>
  <headerFooter>
    <oddHeader>&amp;L&amp;"Times New Roman CE,bold"&amp;10 Költségtérítés tételek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166</v>
      </c>
      <c r="C2" s="2" t="s">
        <v>32</v>
      </c>
      <c r="D2" s="6">
        <v>30.2036</v>
      </c>
      <c r="E2" s="1" t="s">
        <v>21</v>
      </c>
      <c r="G2" s="6">
        <f>ROUND(D2*F2,0)</f>
        <v>0</v>
      </c>
    </row>
    <row r="4" spans="1:7" ht="42">
      <c r="A4" s="8">
        <v>2</v>
      </c>
      <c r="B4" s="2" t="s">
        <v>167</v>
      </c>
      <c r="C4" s="2" t="s">
        <v>37</v>
      </c>
      <c r="D4" s="6">
        <v>6</v>
      </c>
      <c r="E4" s="1" t="s">
        <v>11</v>
      </c>
      <c r="G4" s="6">
        <f>ROUND(D4*F4,0)</f>
        <v>0</v>
      </c>
    </row>
    <row r="6" spans="1:7" ht="39">
      <c r="A6" s="8">
        <v>3</v>
      </c>
      <c r="B6" s="2" t="s">
        <v>168</v>
      </c>
      <c r="C6" s="2" t="s">
        <v>34</v>
      </c>
      <c r="D6" s="6">
        <v>30</v>
      </c>
      <c r="E6" s="1" t="s">
        <v>33</v>
      </c>
      <c r="G6" s="6">
        <f>ROUND(D6*F6,0)</f>
        <v>0</v>
      </c>
    </row>
    <row r="8" spans="1:7" ht="39">
      <c r="A8" s="37">
        <v>4</v>
      </c>
      <c r="B8" s="38" t="s">
        <v>169</v>
      </c>
      <c r="C8" s="39" t="s">
        <v>35</v>
      </c>
      <c r="D8" s="40">
        <v>8.6976</v>
      </c>
      <c r="E8" s="38" t="s">
        <v>33</v>
      </c>
      <c r="F8" s="40"/>
      <c r="G8" s="40">
        <f>ROUND(D8*F8,0)</f>
        <v>0</v>
      </c>
    </row>
    <row r="10" spans="1:7" ht="66">
      <c r="A10" s="37">
        <v>5</v>
      </c>
      <c r="B10" s="38" t="s">
        <v>170</v>
      </c>
      <c r="C10" s="39" t="s">
        <v>36</v>
      </c>
      <c r="D10" s="40">
        <v>2.8992</v>
      </c>
      <c r="E10" s="38" t="s">
        <v>33</v>
      </c>
      <c r="F10" s="40"/>
      <c r="G10" s="40">
        <f>ROUND(D10*F10,0)</f>
        <v>0</v>
      </c>
    </row>
    <row r="11" spans="1:7" ht="54.75">
      <c r="A11" s="8">
        <v>6</v>
      </c>
      <c r="B11" s="2" t="s">
        <v>342</v>
      </c>
      <c r="C11" s="2" t="s">
        <v>343</v>
      </c>
      <c r="D11" s="6">
        <v>2.8</v>
      </c>
      <c r="E11" s="1" t="s">
        <v>33</v>
      </c>
      <c r="G11" s="6">
        <f>ROUND(D11*F11,0)</f>
        <v>0</v>
      </c>
    </row>
    <row r="13" spans="1:9" s="11" customFormat="1" ht="12.75">
      <c r="A13" s="7"/>
      <c r="B13" s="3"/>
      <c r="C13" s="3" t="s">
        <v>18</v>
      </c>
      <c r="D13" s="5"/>
      <c r="E13" s="3"/>
      <c r="F13" s="5"/>
      <c r="G13" s="5">
        <f>SUM(G2:G11)</f>
        <v>0</v>
      </c>
      <c r="H13" s="10"/>
      <c r="I13" s="10"/>
    </row>
    <row r="32" ht="12.75">
      <c r="B32" s="2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171</v>
      </c>
      <c r="C2" s="2" t="s">
        <v>39</v>
      </c>
      <c r="D2" s="6">
        <v>1.8525</v>
      </c>
      <c r="E2" s="1" t="s">
        <v>33</v>
      </c>
      <c r="G2" s="6">
        <f>ROUND(D2*F2,0)</f>
        <v>0</v>
      </c>
    </row>
    <row r="4" spans="1:7" ht="26.25">
      <c r="A4" s="8">
        <v>2</v>
      </c>
      <c r="B4" s="2" t="s">
        <v>172</v>
      </c>
      <c r="C4" s="2" t="s">
        <v>40</v>
      </c>
      <c r="D4" s="6">
        <v>71.9036</v>
      </c>
      <c r="E4" s="1" t="s">
        <v>21</v>
      </c>
      <c r="G4" s="6">
        <f>ROUND(D4*F4,0)</f>
        <v>0</v>
      </c>
    </row>
    <row r="6" spans="1:7" ht="52.5">
      <c r="A6" s="8">
        <v>3</v>
      </c>
      <c r="B6" s="2" t="s">
        <v>173</v>
      </c>
      <c r="C6" s="2" t="s">
        <v>42</v>
      </c>
      <c r="D6" s="6">
        <v>0.1111</v>
      </c>
      <c r="E6" s="1" t="s">
        <v>41</v>
      </c>
      <c r="G6" s="6">
        <f>ROUND(D6*F6,0)</f>
        <v>0</v>
      </c>
    </row>
    <row r="8" spans="1:7" ht="108">
      <c r="A8" s="8">
        <v>4</v>
      </c>
      <c r="B8" s="2" t="s">
        <v>174</v>
      </c>
      <c r="C8" s="2" t="s">
        <v>44</v>
      </c>
      <c r="D8" s="6">
        <v>5.7984</v>
      </c>
      <c r="E8" s="1" t="s">
        <v>33</v>
      </c>
      <c r="G8" s="6">
        <f>ROUND(D8*F8,0)</f>
        <v>0</v>
      </c>
    </row>
    <row r="10" spans="1:7" ht="66">
      <c r="A10" s="37">
        <v>5</v>
      </c>
      <c r="B10" s="38" t="s">
        <v>175</v>
      </c>
      <c r="C10" s="39" t="s">
        <v>43</v>
      </c>
      <c r="D10" s="40">
        <v>0.48</v>
      </c>
      <c r="E10" s="38" t="s">
        <v>33</v>
      </c>
      <c r="F10" s="40"/>
      <c r="G10" s="40">
        <f>ROUND(D10*F10,0)</f>
        <v>0</v>
      </c>
    </row>
    <row r="12" spans="1:9" s="11" customFormat="1" ht="12.75">
      <c r="A12" s="7"/>
      <c r="B12" s="3"/>
      <c r="C12" s="3" t="s">
        <v>18</v>
      </c>
      <c r="D12" s="5"/>
      <c r="E12" s="3"/>
      <c r="F12" s="5"/>
      <c r="G12" s="5">
        <f>SUM(G2:G10)</f>
        <v>0</v>
      </c>
      <c r="H12" s="10"/>
      <c r="I12" s="10"/>
    </row>
    <row r="32" ht="12.75">
      <c r="B32" s="2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munkák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341</v>
      </c>
      <c r="C2" s="2" t="s">
        <v>340</v>
      </c>
      <c r="D2" s="6">
        <v>1</v>
      </c>
      <c r="E2" s="1" t="s">
        <v>11</v>
      </c>
      <c r="G2" s="6">
        <f>ROUND(D2*F2,0)</f>
        <v>0</v>
      </c>
    </row>
    <row r="4" spans="1:7" ht="28.5">
      <c r="A4" s="8">
        <v>2</v>
      </c>
      <c r="B4" s="2" t="s">
        <v>339</v>
      </c>
      <c r="C4" s="2" t="s">
        <v>338</v>
      </c>
      <c r="D4" s="6">
        <v>120</v>
      </c>
      <c r="E4" s="1" t="s">
        <v>14</v>
      </c>
      <c r="G4" s="6">
        <f>ROUND(D4*F4,0)</f>
        <v>0</v>
      </c>
    </row>
    <row r="6" spans="1:7" ht="26.25">
      <c r="A6" s="8">
        <v>3</v>
      </c>
      <c r="B6" s="2" t="s">
        <v>337</v>
      </c>
      <c r="C6" s="2" t="s">
        <v>336</v>
      </c>
      <c r="D6" s="6">
        <v>10</v>
      </c>
      <c r="E6" s="1" t="s">
        <v>11</v>
      </c>
      <c r="G6" s="6">
        <f>ROUND(D6*F6,0)</f>
        <v>0</v>
      </c>
    </row>
    <row r="8" spans="1:7" ht="26.25">
      <c r="A8" s="8">
        <v>4</v>
      </c>
      <c r="B8" s="2" t="s">
        <v>335</v>
      </c>
      <c r="C8" s="2" t="s">
        <v>334</v>
      </c>
      <c r="D8" s="6">
        <v>2</v>
      </c>
      <c r="E8" s="1" t="s">
        <v>11</v>
      </c>
      <c r="G8" s="6">
        <f>ROUND(D8*F8,0)</f>
        <v>0</v>
      </c>
    </row>
    <row r="10" spans="1:7" ht="26.25">
      <c r="A10" s="8">
        <v>5</v>
      </c>
      <c r="B10" s="2" t="s">
        <v>333</v>
      </c>
      <c r="C10" s="2" t="s">
        <v>332</v>
      </c>
      <c r="D10" s="6">
        <v>4</v>
      </c>
      <c r="E10" s="1" t="s">
        <v>11</v>
      </c>
      <c r="G10" s="6">
        <f>ROUND(D10*F10,0)</f>
        <v>0</v>
      </c>
    </row>
    <row r="12" spans="1:9" s="11" customFormat="1" ht="12.75">
      <c r="A12" s="7"/>
      <c r="B12" s="3"/>
      <c r="C12" s="3" t="s">
        <v>18</v>
      </c>
      <c r="D12" s="5"/>
      <c r="E12" s="3"/>
      <c r="F12" s="5"/>
      <c r="G12" s="5">
        <f>SUM(G2:G10)</f>
        <v>0</v>
      </c>
      <c r="H12" s="10"/>
      <c r="I12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 munkák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4" customFormat="1" ht="26.25">
      <c r="A1" s="7" t="s">
        <v>2</v>
      </c>
      <c r="B1" s="3" t="s">
        <v>3</v>
      </c>
      <c r="C1" s="3" t="s">
        <v>4</v>
      </c>
      <c r="D1" s="5" t="s">
        <v>5</v>
      </c>
      <c r="E1" s="3" t="s">
        <v>6</v>
      </c>
      <c r="F1" s="5" t="s">
        <v>7</v>
      </c>
      <c r="G1" s="5" t="s">
        <v>8</v>
      </c>
      <c r="H1" s="9"/>
      <c r="I1" s="9"/>
    </row>
    <row r="2" spans="1:7" ht="26.25">
      <c r="A2" s="8">
        <v>1</v>
      </c>
      <c r="B2" s="2" t="s">
        <v>176</v>
      </c>
      <c r="C2" s="2" t="s">
        <v>46</v>
      </c>
      <c r="D2" s="6">
        <v>80</v>
      </c>
      <c r="E2" s="1" t="s">
        <v>21</v>
      </c>
      <c r="G2" s="6">
        <f>ROUND(D2*F2,0)</f>
        <v>0</v>
      </c>
    </row>
    <row r="4" spans="1:7" ht="26.25">
      <c r="A4" s="8">
        <v>2</v>
      </c>
      <c r="B4" s="2" t="s">
        <v>177</v>
      </c>
      <c r="C4" s="2" t="s">
        <v>47</v>
      </c>
      <c r="D4" s="6">
        <v>17.4</v>
      </c>
      <c r="E4" s="1" t="s">
        <v>21</v>
      </c>
      <c r="G4" s="6">
        <f>ROUND(D4*F4,0)</f>
        <v>0</v>
      </c>
    </row>
    <row r="6" spans="1:7" ht="39">
      <c r="A6" s="8">
        <v>3</v>
      </c>
      <c r="B6" s="2" t="s">
        <v>178</v>
      </c>
      <c r="C6" s="2" t="s">
        <v>179</v>
      </c>
      <c r="D6" s="6">
        <v>60</v>
      </c>
      <c r="E6" s="1" t="s">
        <v>21</v>
      </c>
      <c r="G6" s="6">
        <f>ROUND(D6*F6,0)</f>
        <v>0</v>
      </c>
    </row>
    <row r="8" spans="1:7" ht="39">
      <c r="A8" s="8">
        <v>4</v>
      </c>
      <c r="B8" s="2" t="s">
        <v>180</v>
      </c>
      <c r="C8" s="2" t="s">
        <v>48</v>
      </c>
      <c r="D8" s="6">
        <v>80</v>
      </c>
      <c r="E8" s="1" t="s">
        <v>21</v>
      </c>
      <c r="G8" s="6">
        <f>ROUND(D8*F8,0)</f>
        <v>0</v>
      </c>
    </row>
    <row r="10" spans="1:7" ht="26.25">
      <c r="A10" s="8">
        <v>5</v>
      </c>
      <c r="B10" s="2" t="s">
        <v>181</v>
      </c>
      <c r="C10" s="2" t="s">
        <v>49</v>
      </c>
      <c r="D10" s="6">
        <v>100</v>
      </c>
      <c r="E10" s="1" t="s">
        <v>14</v>
      </c>
      <c r="G10" s="6">
        <f>ROUND(D10*F10,0)</f>
        <v>0</v>
      </c>
    </row>
    <row r="12" spans="1:7" ht="39">
      <c r="A12" s="8">
        <v>6</v>
      </c>
      <c r="B12" s="2" t="s">
        <v>182</v>
      </c>
      <c r="C12" s="2" t="s">
        <v>50</v>
      </c>
      <c r="D12" s="6">
        <v>8</v>
      </c>
      <c r="E12" s="1" t="s">
        <v>14</v>
      </c>
      <c r="G12" s="6">
        <f>ROUND(D12*F12,0)</f>
        <v>0</v>
      </c>
    </row>
    <row r="14" spans="1:7" ht="26.25">
      <c r="A14" s="8">
        <v>7</v>
      </c>
      <c r="B14" s="2" t="s">
        <v>183</v>
      </c>
      <c r="C14" s="2" t="s">
        <v>51</v>
      </c>
      <c r="D14" s="6">
        <v>17.4</v>
      </c>
      <c r="E14" s="1" t="s">
        <v>21</v>
      </c>
      <c r="G14" s="6">
        <f>ROUND(D14*F14,0)</f>
        <v>0</v>
      </c>
    </row>
    <row r="16" spans="1:7" ht="66">
      <c r="A16" s="8">
        <v>8</v>
      </c>
      <c r="B16" s="1" t="s">
        <v>184</v>
      </c>
      <c r="C16" s="2" t="s">
        <v>52</v>
      </c>
      <c r="D16" s="6">
        <v>80</v>
      </c>
      <c r="E16" s="1" t="s">
        <v>21</v>
      </c>
      <c r="G16" s="6">
        <f>ROUND(D16*F16,0)</f>
        <v>0</v>
      </c>
    </row>
    <row r="18" spans="1:7" ht="39">
      <c r="A18" s="37">
        <v>9</v>
      </c>
      <c r="B18" s="38" t="s">
        <v>185</v>
      </c>
      <c r="C18" s="39" t="s">
        <v>54</v>
      </c>
      <c r="D18" s="40">
        <v>0.45</v>
      </c>
      <c r="E18" s="38" t="s">
        <v>53</v>
      </c>
      <c r="F18" s="40"/>
      <c r="G18" s="40">
        <f>ROUND(D18*F18,0)</f>
        <v>0</v>
      </c>
    </row>
    <row r="20" spans="1:7" ht="39">
      <c r="A20" s="37">
        <v>10</v>
      </c>
      <c r="B20" s="38" t="s">
        <v>186</v>
      </c>
      <c r="C20" s="39" t="s">
        <v>55</v>
      </c>
      <c r="D20" s="40">
        <v>80</v>
      </c>
      <c r="E20" s="38" t="s">
        <v>21</v>
      </c>
      <c r="F20" s="40"/>
      <c r="G20" s="40">
        <f>ROUND(D20*F20,0)</f>
        <v>0</v>
      </c>
    </row>
    <row r="22" spans="1:7" ht="78.75">
      <c r="A22" s="37">
        <v>11</v>
      </c>
      <c r="B22" s="38" t="s">
        <v>187</v>
      </c>
      <c r="C22" s="39" t="s">
        <v>56</v>
      </c>
      <c r="D22" s="40">
        <v>10</v>
      </c>
      <c r="E22" s="38" t="s">
        <v>21</v>
      </c>
      <c r="F22" s="40"/>
      <c r="G22" s="40">
        <f>ROUND(D22*F22,0)</f>
        <v>0</v>
      </c>
    </row>
    <row r="24" spans="1:9" s="11" customFormat="1" ht="12.75">
      <c r="A24" s="7"/>
      <c r="B24" s="3"/>
      <c r="C24" s="3" t="s">
        <v>18</v>
      </c>
      <c r="D24" s="5"/>
      <c r="E24" s="3"/>
      <c r="F24" s="5"/>
      <c r="G24" s="5">
        <f>SUM(G2:G22)</f>
        <v>0</v>
      </c>
      <c r="H24" s="10"/>
      <c r="I24" s="10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</dc:creator>
  <cp:keywords/>
  <dc:description/>
  <cp:lastModifiedBy>Atilla</cp:lastModifiedBy>
  <cp:lastPrinted>2016-08-23T06:36:31Z</cp:lastPrinted>
  <dcterms:created xsi:type="dcterms:W3CDTF">2016-05-02T06:31:06Z</dcterms:created>
  <dcterms:modified xsi:type="dcterms:W3CDTF">2017-08-18T09:34:43Z</dcterms:modified>
  <cp:category/>
  <cp:version/>
  <cp:contentType/>
  <cp:contentStatus/>
</cp:coreProperties>
</file>